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lastik\Documents\Kiki\27.3.2026\"/>
    </mc:Choice>
  </mc:AlternateContent>
  <bookViews>
    <workbookView xWindow="0" yWindow="0" windowWidth="28800" windowHeight="12000" tabRatio="654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</sheets>
  <externalReferences>
    <externalReference r:id="rId7"/>
  </externalReference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0" l="1"/>
  <c r="G63" i="10"/>
  <c r="F79" i="10" l="1"/>
  <c r="G79" i="10"/>
  <c r="F10" i="10"/>
  <c r="G10" i="10"/>
  <c r="F85" i="10"/>
  <c r="G85" i="10"/>
  <c r="F69" i="10"/>
  <c r="G69" i="10"/>
  <c r="F43" i="10"/>
  <c r="G43" i="10"/>
  <c r="F35" i="10"/>
  <c r="G35" i="10"/>
  <c r="F24" i="10"/>
  <c r="G24" i="10"/>
  <c r="F18" i="10"/>
  <c r="G18" i="10"/>
  <c r="D44" i="7"/>
  <c r="E44" i="7"/>
  <c r="C44" i="7"/>
  <c r="G62" i="10" l="1"/>
  <c r="F62" i="10"/>
  <c r="G9" i="10"/>
  <c r="F9" i="10"/>
  <c r="G17" i="9"/>
  <c r="E72" i="7"/>
  <c r="D72" i="7"/>
  <c r="C72" i="7"/>
  <c r="A40" i="7"/>
  <c r="F37" i="7"/>
  <c r="C21" i="7"/>
  <c r="B21" i="7"/>
  <c r="C16" i="7"/>
  <c r="C9" i="7"/>
  <c r="B9" i="7"/>
  <c r="A5" i="7"/>
  <c r="F2" i="7"/>
  <c r="D20" i="6"/>
  <c r="D19" i="6"/>
  <c r="A7" i="6"/>
  <c r="E2" i="6"/>
  <c r="H51" i="5"/>
  <c r="C50" i="5"/>
  <c r="H47" i="5"/>
  <c r="H53" i="5" s="1"/>
  <c r="C47" i="5"/>
  <c r="C52" i="5" s="1"/>
  <c r="C44" i="5"/>
  <c r="H30" i="5"/>
  <c r="C26" i="5"/>
  <c r="H24" i="5"/>
  <c r="H32" i="5" s="1"/>
  <c r="H21" i="5"/>
  <c r="C17" i="5"/>
  <c r="A7" i="5"/>
  <c r="H2" i="5"/>
  <c r="G13" i="10"/>
  <c r="G14" i="10"/>
  <c r="G15" i="10"/>
  <c r="G16" i="10"/>
  <c r="G17" i="10"/>
  <c r="G20" i="10"/>
  <c r="G21" i="10"/>
  <c r="G22" i="10"/>
  <c r="G27" i="10"/>
  <c r="G29" i="10"/>
  <c r="G31" i="10"/>
  <c r="G32" i="10"/>
  <c r="G33" i="10"/>
  <c r="G34" i="10"/>
  <c r="G36" i="10"/>
  <c r="G37" i="10"/>
  <c r="G38" i="10"/>
  <c r="G39" i="10"/>
  <c r="G40" i="10"/>
  <c r="G41" i="10"/>
  <c r="G45" i="10"/>
  <c r="G46" i="10"/>
  <c r="G47" i="10"/>
  <c r="G48" i="10"/>
  <c r="G49" i="10"/>
  <c r="G50" i="10"/>
  <c r="G53" i="10"/>
  <c r="G54" i="10"/>
  <c r="G55" i="10"/>
  <c r="G56" i="10"/>
  <c r="G58" i="10"/>
  <c r="G60" i="10"/>
  <c r="G61" i="10"/>
  <c r="G64" i="10"/>
  <c r="G66" i="10"/>
  <c r="G67" i="10"/>
  <c r="G68" i="10"/>
  <c r="G70" i="10"/>
  <c r="G71" i="10"/>
  <c r="G72" i="10"/>
  <c r="G73" i="10"/>
  <c r="G74" i="10"/>
  <c r="G75" i="10"/>
  <c r="G76" i="10"/>
  <c r="G81" i="10"/>
  <c r="G82" i="10"/>
  <c r="G83" i="10"/>
  <c r="G84" i="10"/>
  <c r="F13" i="10"/>
  <c r="F14" i="10"/>
  <c r="F15" i="10"/>
  <c r="F16" i="10"/>
  <c r="F17" i="10"/>
  <c r="F21" i="10"/>
  <c r="F22" i="10"/>
  <c r="F27" i="10"/>
  <c r="F29" i="10"/>
  <c r="F31" i="10"/>
  <c r="F32" i="10"/>
  <c r="F33" i="10"/>
  <c r="F34" i="10"/>
  <c r="F36" i="10"/>
  <c r="F37" i="10"/>
  <c r="F38" i="10"/>
  <c r="F39" i="10"/>
  <c r="F40" i="10"/>
  <c r="F41" i="10"/>
  <c r="F45" i="10"/>
  <c r="F46" i="10"/>
  <c r="F47" i="10"/>
  <c r="F48" i="10"/>
  <c r="F49" i="10"/>
  <c r="F53" i="10"/>
  <c r="F54" i="10"/>
  <c r="F55" i="10"/>
  <c r="F56" i="10"/>
  <c r="F58" i="10"/>
  <c r="F60" i="10"/>
  <c r="F61" i="10"/>
  <c r="F64" i="10"/>
  <c r="F66" i="10"/>
  <c r="F67" i="10"/>
  <c r="F68" i="10"/>
  <c r="F70" i="10"/>
  <c r="F71" i="10"/>
  <c r="F72" i="10"/>
  <c r="F73" i="10"/>
  <c r="F74" i="10"/>
  <c r="F75" i="10"/>
  <c r="F76" i="10"/>
  <c r="F81" i="10"/>
  <c r="F82" i="10"/>
  <c r="F83" i="10"/>
  <c r="F84" i="10"/>
  <c r="F86" i="4"/>
  <c r="F80" i="4"/>
  <c r="F70" i="4"/>
  <c r="F64" i="4"/>
  <c r="F60" i="4"/>
  <c r="F58" i="4"/>
  <c r="F53" i="4"/>
  <c r="F44" i="4"/>
  <c r="F36" i="4"/>
  <c r="F31" i="4"/>
  <c r="F25" i="4"/>
  <c r="F19" i="4"/>
  <c r="F11" i="4"/>
  <c r="G87" i="10" l="1"/>
  <c r="F87" i="10"/>
  <c r="C28" i="5"/>
  <c r="C54" i="5"/>
  <c r="H34" i="5"/>
  <c r="F63" i="4"/>
  <c r="F10" i="4"/>
  <c r="F88" i="4" s="1"/>
  <c r="G13" i="9" l="1"/>
  <c r="H11" i="4"/>
  <c r="H19" i="4"/>
  <c r="H25" i="4"/>
  <c r="H31" i="4"/>
  <c r="G30" i="10" s="1"/>
  <c r="H36" i="4"/>
  <c r="H44" i="4"/>
  <c r="H53" i="4"/>
  <c r="G52" i="10" s="1"/>
  <c r="H58" i="4"/>
  <c r="G57" i="10" s="1"/>
  <c r="H60" i="4"/>
  <c r="G59" i="10" s="1"/>
  <c r="H70" i="4"/>
  <c r="H80" i="4"/>
  <c r="H86" i="4"/>
  <c r="G11" i="4"/>
  <c r="A7" i="9"/>
  <c r="A6" i="10"/>
  <c r="H2" i="10"/>
  <c r="H2" i="9"/>
  <c r="H57" i="10"/>
  <c r="H85" i="10"/>
  <c r="H79" i="10"/>
  <c r="H69" i="10"/>
  <c r="H63" i="10"/>
  <c r="H59" i="10"/>
  <c r="H52" i="10"/>
  <c r="H43" i="10"/>
  <c r="H35" i="10"/>
  <c r="H30" i="10"/>
  <c r="H24" i="10"/>
  <c r="H18" i="10"/>
  <c r="H10" i="10"/>
  <c r="G19" i="4"/>
  <c r="G36" i="4"/>
  <c r="G44" i="4"/>
  <c r="G53" i="4"/>
  <c r="F52" i="10" s="1"/>
  <c r="G58" i="4"/>
  <c r="F57" i="10" s="1"/>
  <c r="G60" i="4"/>
  <c r="F59" i="10" s="1"/>
  <c r="H64" i="4"/>
  <c r="G64" i="4"/>
  <c r="G70" i="4"/>
  <c r="G80" i="4"/>
  <c r="G86" i="4"/>
  <c r="G25" i="4"/>
  <c r="G31" i="4"/>
  <c r="F30" i="10" s="1"/>
  <c r="H9" i="10" l="1"/>
  <c r="H62" i="10"/>
  <c r="H63" i="4"/>
  <c r="H10" i="4"/>
  <c r="G10" i="4"/>
  <c r="G63" i="4"/>
  <c r="H87" i="10" l="1"/>
  <c r="H88" i="4"/>
  <c r="G88" i="4"/>
</calcChain>
</file>

<file path=xl/sharedStrings.xml><?xml version="1.0" encoding="utf-8"?>
<sst xmlns="http://schemas.openxmlformats.org/spreadsheetml/2006/main" count="643" uniqueCount="387">
  <si>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</si>
  <si>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</si>
  <si>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</si>
  <si>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</si>
  <si>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</si>
  <si>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</si>
  <si>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</si>
  <si>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</si>
  <si>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</si>
  <si>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</si>
  <si>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</si>
  <si>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</si>
  <si>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</si>
  <si>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</si>
  <si>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</si>
  <si>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</si>
  <si>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</si>
  <si>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</si>
  <si>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</si>
  <si>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</si>
  <si>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</si>
  <si>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</si>
  <si>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</si>
  <si>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</si>
  <si>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</si>
  <si>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</si>
  <si>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</si>
  <si>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</si>
  <si>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</si>
  <si>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</si>
  <si>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</si>
  <si>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</si>
  <si>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</si>
  <si>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</si>
  <si>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</si>
  <si>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</si>
  <si>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</si>
  <si>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</si>
  <si>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</si>
  <si>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</si>
  <si>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</si>
  <si>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</si>
  <si>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</si>
  <si>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</si>
  <si>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</si>
  <si>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</si>
  <si>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</si>
  <si>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</si>
  <si>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</si>
  <si>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</si>
  <si>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</si>
  <si>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</si>
  <si>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</si>
  <si>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</si>
  <si>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</si>
  <si>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</si>
  <si>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</si>
  <si>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</si>
  <si>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</si>
  <si>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</si>
  <si>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</si>
  <si>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</si>
  <si>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</si>
  <si>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</si>
  <si>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</si>
  <si>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</si>
  <si>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</si>
  <si>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</si>
  <si>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</si>
  <si>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</si>
  <si>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</si>
  <si>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</si>
  <si>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</si>
  <si>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</si>
  <si>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</si>
  <si>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</si>
  <si>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</si>
  <si>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</si>
  <si>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</si>
  <si>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</si>
  <si>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</si>
  <si>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</si>
  <si>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</si>
  <si>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</si>
  <si>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</si>
  <si>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</si>
  <si>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</si>
  <si>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</si>
  <si>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</si>
  <si>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</si>
  <si>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</si>
  <si>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</si>
  <si>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</si>
  <si>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</si>
  <si>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</si>
  <si>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</si>
  <si>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</si>
  <si>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</si>
  <si>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</si>
  <si>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</si>
  <si>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</si>
  <si>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</si>
  <si>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</si>
  <si>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</si>
  <si>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</si>
  <si>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</si>
  <si>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</si>
  <si>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</si>
  <si>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</si>
  <si>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</si>
  <si>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</si>
  <si>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</si>
  <si>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</si>
  <si>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</si>
  <si>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</si>
  <si>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</si>
  <si>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</si>
  <si>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</si>
  <si>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</si>
  <si>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</si>
  <si>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>Oprava a údržba majetku - celkem</t>
  </si>
  <si>
    <t xml:space="preserve">odvod příjmů z prodeje (příp.pronájmu) dlouhodobého svěřeného majetku  </t>
  </si>
  <si>
    <t>číslo organizace</t>
  </si>
  <si>
    <t>číslo org.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</si>
  <si>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</si>
  <si>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</si>
  <si>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</si>
  <si>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</si>
  <si>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</si>
  <si>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</si>
  <si>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</si>
  <si>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</si>
  <si>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</si>
  <si>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</si>
  <si>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</si>
  <si>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</si>
  <si>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</si>
  <si>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</si>
  <si>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</si>
  <si>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</si>
  <si>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</si>
  <si>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</si>
  <si>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</si>
  <si>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</si>
  <si>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</si>
  <si>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</si>
  <si>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</si>
  <si>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</si>
  <si>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</si>
  <si>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</si>
  <si>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</si>
  <si>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</si>
  <si>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</si>
  <si>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</si>
  <si>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</si>
  <si>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</si>
  <si>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</si>
  <si>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</si>
  <si>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</si>
  <si>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</si>
  <si>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</si>
  <si>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</si>
  <si>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</si>
  <si>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</si>
  <si>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</si>
  <si>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</si>
  <si>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</si>
  <si>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</si>
  <si>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</si>
  <si>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</si>
  <si>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</si>
  <si>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</si>
  <si>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</si>
  <si>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</si>
  <si>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</si>
  <si>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</si>
  <si>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</si>
  <si>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</si>
  <si>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</si>
  <si>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</si>
  <si>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</si>
  <si>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</si>
  <si>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</si>
  <si>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</si>
  <si>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</si>
  <si>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</si>
  <si>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</si>
  <si>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</si>
  <si>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</si>
  <si>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</si>
  <si>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</si>
  <si>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</si>
  <si>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</si>
  <si>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</si>
  <si>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</si>
  <si>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</si>
  <si>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</si>
  <si>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</si>
  <si>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</si>
  <si>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</si>
  <si>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</si>
  <si>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</si>
  <si>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</si>
  <si>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</si>
  <si>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</si>
  <si>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</si>
  <si>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</si>
  <si>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</si>
  <si>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</si>
  <si>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</si>
  <si>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</si>
  <si>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</si>
  <si>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</si>
  <si>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</si>
  <si>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</si>
  <si>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</si>
  <si>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</si>
  <si>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</si>
  <si>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</si>
  <si>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</si>
  <si>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</si>
  <si>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</si>
  <si>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z toho investiční dotace z minulých let</t>
  </si>
  <si>
    <t xml:space="preserve">Výsledek hospodaření po zdanění </t>
  </si>
  <si>
    <t>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</si>
  <si>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</si>
  <si>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</si>
  <si>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</si>
  <si>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</si>
  <si>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</si>
  <si>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</si>
  <si>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</si>
  <si>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</si>
  <si>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</si>
  <si>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1.</t>
  </si>
  <si>
    <t>odvod do rozpočtu zřizovatele - opravy a investice</t>
  </si>
  <si>
    <t>nespotřebované dotace z rozpočtu EU a mez.smluv</t>
  </si>
  <si>
    <t>peněžní dary neúčelové</t>
  </si>
  <si>
    <t>další rozvoj činnosti organizace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</si>
  <si>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</si>
  <si>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</si>
  <si>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</si>
  <si>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</si>
  <si>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</si>
  <si>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</si>
  <si>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</si>
  <si>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</si>
  <si>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</si>
  <si>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</si>
  <si>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</si>
  <si>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</si>
  <si>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</si>
  <si>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</si>
  <si>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</si>
  <si>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</si>
  <si>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</si>
  <si>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</si>
  <si>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</si>
  <si>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</si>
  <si>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</si>
  <si>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</si>
  <si>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</si>
  <si>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</si>
  <si>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</si>
  <si>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</si>
  <si>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</si>
  <si>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</si>
  <si>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</si>
  <si>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</si>
  <si>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</si>
  <si>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</si>
  <si>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</si>
  <si>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</si>
  <si>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</si>
  <si>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</si>
  <si>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</si>
  <si>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</si>
  <si>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</si>
  <si>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</si>
  <si>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</si>
  <si>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</si>
  <si>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</si>
  <si>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</si>
  <si>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</si>
  <si>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</si>
  <si>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</si>
  <si>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Vedoucí odboru KÚ LK:</t>
  </si>
  <si>
    <t xml:space="preserve">Ředitel organizace: </t>
  </si>
  <si>
    <t>vedoucí odboru KÚ LK: Ing. Jiřina Princová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</si>
  <si>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</si>
  <si>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</si>
  <si>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</si>
  <si>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</si>
  <si>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</si>
  <si>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</si>
  <si>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</si>
  <si>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Skutečnost roku 2023</t>
  </si>
  <si>
    <t>neinvest.dotace z veřej.rozp., st.rozpočtu, st.fondů, EU</t>
  </si>
  <si>
    <t>investiční příspěvky ze stát. fondů a jiných veřej.rozpočtů</t>
  </si>
  <si>
    <t xml:space="preserve">Sestavil: </t>
  </si>
  <si>
    <t xml:space="preserve">odvod do rozpočtu zřizovatele </t>
  </si>
  <si>
    <t>ostatní použití fondu - na odměny zaměstnancům</t>
  </si>
  <si>
    <t>zlepšený výsledek hospodaření</t>
  </si>
  <si>
    <t xml:space="preserve">ostatní tvorba </t>
  </si>
  <si>
    <t>TVORBA FONDU CELKEM</t>
  </si>
  <si>
    <t>ČERPÁNÍ FONDU CELKEM</t>
  </si>
  <si>
    <t>FKSP 1%</t>
  </si>
  <si>
    <t>limit prostředků na platy</t>
  </si>
  <si>
    <t>I. Opravy a údržba majetku - neinvestiční povahy</t>
  </si>
  <si>
    <t>úhrada odvodů a penále z porušení rozpočtové kázně</t>
  </si>
  <si>
    <t>Odvody a penále za porušení rozpočtové kázně</t>
  </si>
  <si>
    <t>Výše finančně nekrytého fondu</t>
  </si>
  <si>
    <t xml:space="preserve">KONEČNÝ STAV FONDU K 31.12. </t>
  </si>
  <si>
    <t>(disponibilní zůstatek)</t>
  </si>
  <si>
    <r>
      <t xml:space="preserve">dočasné použití finančních prostředků fondu bez čerpání fondu (projekty) + </t>
    </r>
    <r>
      <rPr>
        <b/>
        <sz val="8"/>
        <rFont val="Arial CE"/>
        <charset val="238"/>
      </rPr>
      <t>VÝŠE FINANČNĚ NEKRYTÉHO FONDU</t>
    </r>
  </si>
  <si>
    <t>Provozní příspěvek na plyn</t>
  </si>
  <si>
    <t xml:space="preserve">Provozní příspěvek na dálkové, popř. jiný zdroj vytápění </t>
  </si>
  <si>
    <t>použití fondu na překročení stanoveného objemu prostředků na platy</t>
  </si>
  <si>
    <t>Skutečnost roku 2024</t>
  </si>
  <si>
    <t>Rozpočet roku 2025</t>
  </si>
  <si>
    <t xml:space="preserve">Ředitel/ka organizace: </t>
  </si>
  <si>
    <t>Částka k čerpání 2025</t>
  </si>
  <si>
    <t>Ředitel/ka organizace:</t>
  </si>
  <si>
    <t>automobil-mikrobus</t>
  </si>
  <si>
    <t>304/25/RK</t>
  </si>
  <si>
    <t>304/25/RK,  415/25/RK</t>
  </si>
  <si>
    <t xml:space="preserve"> vozidlo-mikrobus</t>
  </si>
  <si>
    <t>Afi Europe Praha</t>
  </si>
  <si>
    <t>448/23</t>
  </si>
  <si>
    <t>M.Vopěnka Praha</t>
  </si>
  <si>
    <t>1084/23</t>
  </si>
  <si>
    <t>MS Praha, s.r.o.,Cvikov</t>
  </si>
  <si>
    <t>2347/23</t>
  </si>
  <si>
    <t>Nadace Syner,Liberec</t>
  </si>
  <si>
    <t>538/24</t>
  </si>
  <si>
    <t>Nadace Občanskéhofóra,Praha</t>
  </si>
  <si>
    <t>Praktik systém,s.r.o.,Liberec</t>
  </si>
  <si>
    <t>1899/24</t>
  </si>
  <si>
    <t>Nadace Terezy Maxové dětem, Praha</t>
  </si>
  <si>
    <t>1986/24</t>
  </si>
  <si>
    <t>Dejme dětem šanci,Praha</t>
  </si>
  <si>
    <t>326/24</t>
  </si>
  <si>
    <t>99/25</t>
  </si>
  <si>
    <t>Dejme dětem šanci,,Praha</t>
  </si>
  <si>
    <t>305/25</t>
  </si>
  <si>
    <t>419/25</t>
  </si>
  <si>
    <t xml:space="preserve">Dejme dětem šanci,Praha </t>
  </si>
  <si>
    <t>Nadace Moneta Clementia.Praha</t>
  </si>
  <si>
    <t>180/25</t>
  </si>
  <si>
    <t>Dětský domov, Jablonné v Podještědí, Zámecká 1, příspěvková organizace</t>
  </si>
  <si>
    <t>Jarmila Kykalová</t>
  </si>
  <si>
    <t>Mgr.Vlastimil Faltýnek</t>
  </si>
  <si>
    <t>rozpočet sestavil: Jarmila Kykalová</t>
  </si>
  <si>
    <t>ředitel/ka organizace: Mgr.Vlastimil Faltýnek</t>
  </si>
  <si>
    <t xml:space="preserve">Ředitel/ka organizace:  </t>
  </si>
  <si>
    <t>Jarmikla Kykalová</t>
  </si>
  <si>
    <t>BILANCE FINANČNÍCH VZTAHŮ PŘÍSPĚVKOVÉ ORGANIZACE NA ROK 2025 - úprava</t>
  </si>
  <si>
    <t>SOUSTAVA UKAZATELŮ K ROZPOČTU ORGANIZACE NA ROK 2025 - úprava</t>
  </si>
  <si>
    <t>kap. 912 04 - mimoř. investiční příspěvek na automobil (mikrobus)</t>
  </si>
  <si>
    <t>kap. 912 04 - mimoř. investiční příspěvek na expanzní nádrž</t>
  </si>
  <si>
    <t xml:space="preserve">kap. 912xx - mimoř. investiční příspěvek </t>
  </si>
  <si>
    <t>PLÁN INVESTIC ORGANIZACE na rok 2025 - úprava</t>
  </si>
  <si>
    <t>expanzní nádoba s příslušenstvím</t>
  </si>
  <si>
    <t>PLÁN ČERPÁNÍ REZERVNÍHO FONDU ORGANIZACE na rok 2025 - úprava</t>
  </si>
  <si>
    <t xml:space="preserve">Sestavil:   Jarmila Kykalová                                                                  dne:                                                           </t>
  </si>
  <si>
    <t xml:space="preserve">       </t>
  </si>
  <si>
    <t>Nadace Albert, Praha</t>
  </si>
  <si>
    <t>543/25</t>
  </si>
  <si>
    <t>Dejme dětem šanci, Praha</t>
  </si>
  <si>
    <t>586/25</t>
  </si>
  <si>
    <t>MaM reality nad.fond, Ostrava</t>
  </si>
  <si>
    <t>1009/25</t>
  </si>
  <si>
    <t>Nadační fond Severočeská voda, Teplice</t>
  </si>
  <si>
    <t>Podještědské gymnázium, Liberec</t>
  </si>
  <si>
    <t>1210/25</t>
  </si>
  <si>
    <t>1291/25</t>
  </si>
  <si>
    <t>WESmart Studio, Brandýs nad Labem</t>
  </si>
  <si>
    <t>1454/25</t>
  </si>
  <si>
    <t>aktivity dětí, ukončení studia</t>
  </si>
  <si>
    <t>Přehled nákladů a výnosů příspěvkové organizace v hlavní činnosti na rok 2025 - úprava</t>
  </si>
  <si>
    <t>dne: 31.10.2025</t>
  </si>
  <si>
    <t>dne: 9.12.2025</t>
  </si>
  <si>
    <t>Jarmila Kykalová                                            dne: 31.10.2025</t>
  </si>
  <si>
    <t xml:space="preserve">Ředitel/ka organizace:  Mgr. Vlastimil Faltýnek               dne:  31.10.2025                                 </t>
  </si>
  <si>
    <t xml:space="preserve">Vedoucí odboru KÚ LK: Ing. Jiřina Princová                    dne: 9.12.2025                                    </t>
  </si>
  <si>
    <t>ROZPOČET PŘÍMÝCH NÁKLADŮ NA ROK 2025 - úprava</t>
  </si>
  <si>
    <t>návrh střednědobého výhledu pro období 2026 - 2027 - úprava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</si>
</sst>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3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11"/>
      <name val="Arial CE"/>
      <charset val="238"/>
    </font>
    <font>
      <u/>
      <sz val="10"/>
      <color theme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345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0" xfId="0" applyNumberFormat="1" applyFont="1"/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3" fontId="3" fillId="0" borderId="23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2" fillId="0" borderId="21" xfId="0" applyNumberFormat="1" applyFont="1" applyBorder="1"/>
    <xf numFmtId="3" fontId="2" fillId="0" borderId="13" xfId="0" applyNumberFormat="1" applyFont="1" applyBorder="1"/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4" fontId="0" fillId="0" borderId="0" xfId="0" applyNumberFormat="1"/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0" fontId="3" fillId="0" borderId="52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4" fontId="2" fillId="0" borderId="0" xfId="0" applyNumberFormat="1" applyFont="1"/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3" fontId="3" fillId="0" borderId="23" xfId="0" applyNumberFormat="1" applyFont="1" applyBorder="1" applyAlignment="1">
      <alignment horizontal="right"/>
    </xf>
    <xf numFmtId="3" fontId="5" fillId="0" borderId="23" xfId="0" applyNumberFormat="1" applyFont="1" applyBorder="1"/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37" xfId="0" applyFont="1" applyBorder="1"/>
    <xf numFmtId="0" fontId="3" fillId="0" borderId="10" xfId="0" applyFont="1" applyBorder="1"/>
    <xf numFmtId="3" fontId="2" fillId="0" borderId="23" xfId="0" applyNumberFormat="1" applyFont="1" applyBorder="1"/>
    <xf numFmtId="3" fontId="6" fillId="0" borderId="49" xfId="0" applyNumberFormat="1" applyFont="1" applyBorder="1"/>
    <xf numFmtId="3" fontId="6" fillId="0" borderId="42" xfId="0" applyNumberFormat="1" applyFont="1" applyBorder="1"/>
    <xf numFmtId="3" fontId="6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5" fillId="0" borderId="49" xfId="0" applyNumberFormat="1" applyFont="1" applyBorder="1" applyAlignment="1">
      <alignment horizontal="right"/>
    </xf>
    <xf numFmtId="0" fontId="12" fillId="0" borderId="0" xfId="2" applyAlignment="1">
      <alignment horizontal="left"/>
    </xf>
    <xf numFmtId="0" fontId="3" fillId="0" borderId="0" xfId="1" applyFont="1"/>
    <xf numFmtId="0" fontId="1" fillId="0" borderId="0" xfId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1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/>
    </xf>
    <xf numFmtId="3" fontId="2" fillId="0" borderId="0" xfId="1" applyNumberFormat="1" applyFont="1" applyAlignment="1">
      <alignment horizontal="right"/>
    </xf>
    <xf numFmtId="0" fontId="2" fillId="0" borderId="29" xfId="1" applyFont="1" applyBorder="1" applyAlignment="1">
      <alignment horizontal="center"/>
    </xf>
    <xf numFmtId="0" fontId="3" fillId="0" borderId="20" xfId="1" applyFont="1" applyBorder="1"/>
    <xf numFmtId="3" fontId="3" fillId="0" borderId="38" xfId="1" applyNumberFormat="1" applyFont="1" applyBorder="1"/>
    <xf numFmtId="3" fontId="3" fillId="0" borderId="0" xfId="1" applyNumberFormat="1" applyFont="1"/>
    <xf numFmtId="0" fontId="2" fillId="0" borderId="39" xfId="1" applyFont="1" applyBorder="1" applyAlignment="1">
      <alignment horizontal="center"/>
    </xf>
    <xf numFmtId="0" fontId="6" fillId="0" borderId="20" xfId="1" applyFont="1" applyBorder="1"/>
    <xf numFmtId="3" fontId="2" fillId="0" borderId="21" xfId="1" applyNumberFormat="1" applyFont="1" applyBorder="1"/>
    <xf numFmtId="0" fontId="2" fillId="0" borderId="41" xfId="1" applyFont="1" applyBorder="1" applyAlignment="1">
      <alignment horizontal="center"/>
    </xf>
    <xf numFmtId="0" fontId="3" fillId="0" borderId="2" xfId="1" applyFont="1" applyBorder="1"/>
    <xf numFmtId="3" fontId="3" fillId="0" borderId="23" xfId="1" applyNumberFormat="1" applyFont="1" applyBorder="1"/>
    <xf numFmtId="0" fontId="2" fillId="0" borderId="47" xfId="1" applyFont="1" applyBorder="1" applyAlignment="1">
      <alignment horizontal="center"/>
    </xf>
    <xf numFmtId="0" fontId="6" fillId="0" borderId="32" xfId="1" applyFont="1" applyBorder="1"/>
    <xf numFmtId="3" fontId="2" fillId="0" borderId="48" xfId="1" applyNumberFormat="1" applyFont="1" applyBorder="1"/>
    <xf numFmtId="0" fontId="2" fillId="0" borderId="32" xfId="1" applyFont="1" applyBorder="1"/>
    <xf numFmtId="0" fontId="2" fillId="0" borderId="22" xfId="1" applyFont="1" applyBorder="1" applyAlignment="1">
      <alignment horizontal="center"/>
    </xf>
    <xf numFmtId="0" fontId="2" fillId="0" borderId="2" xfId="1" applyFont="1" applyBorder="1" applyAlignment="1">
      <alignment wrapText="1"/>
    </xf>
    <xf numFmtId="3" fontId="2" fillId="0" borderId="13" xfId="1" applyNumberFormat="1" applyFont="1" applyBorder="1"/>
    <xf numFmtId="0" fontId="2" fillId="0" borderId="2" xfId="1" applyFont="1" applyBorder="1"/>
    <xf numFmtId="0" fontId="2" fillId="0" borderId="22" xfId="1" applyFont="1" applyBorder="1" applyAlignment="1">
      <alignment horizontal="center" vertical="center"/>
    </xf>
    <xf numFmtId="0" fontId="1" fillId="0" borderId="22" xfId="1" applyBorder="1"/>
    <xf numFmtId="0" fontId="1" fillId="0" borderId="2" xfId="1" applyBorder="1"/>
    <xf numFmtId="3" fontId="1" fillId="0" borderId="13" xfId="1" applyNumberFormat="1" applyBorder="1"/>
    <xf numFmtId="0" fontId="5" fillId="0" borderId="2" xfId="1" applyFont="1" applyBorder="1"/>
    <xf numFmtId="3" fontId="6" fillId="0" borderId="23" xfId="1" applyNumberFormat="1" applyFont="1" applyBorder="1"/>
    <xf numFmtId="3" fontId="3" fillId="0" borderId="23" xfId="1" applyNumberFormat="1" applyFont="1" applyBorder="1" applyAlignment="1">
      <alignment horizontal="right"/>
    </xf>
    <xf numFmtId="0" fontId="6" fillId="0" borderId="2" xfId="1" applyFont="1" applyBorder="1"/>
    <xf numFmtId="3" fontId="6" fillId="0" borderId="13" xfId="1" applyNumberFormat="1" applyFont="1" applyBorder="1"/>
    <xf numFmtId="0" fontId="7" fillId="0" borderId="0" xfId="1" applyFont="1"/>
    <xf numFmtId="0" fontId="3" fillId="0" borderId="2" xfId="1" applyFont="1" applyBorder="1" applyAlignment="1">
      <alignment wrapText="1"/>
    </xf>
    <xf numFmtId="0" fontId="1" fillId="0" borderId="44" xfId="1" applyBorder="1"/>
    <xf numFmtId="0" fontId="1" fillId="0" borderId="31" xfId="1" applyBorder="1"/>
    <xf numFmtId="0" fontId="2" fillId="0" borderId="41" xfId="1" applyFont="1" applyBorder="1" applyAlignment="1">
      <alignment vertical="center"/>
    </xf>
    <xf numFmtId="3" fontId="5" fillId="0" borderId="23" xfId="1" applyNumberFormat="1" applyFont="1" applyBorder="1"/>
    <xf numFmtId="3" fontId="3" fillId="0" borderId="6" xfId="1" applyNumberFormat="1" applyFont="1" applyBorder="1" applyAlignment="1">
      <alignment wrapText="1"/>
    </xf>
    <xf numFmtId="3" fontId="2" fillId="0" borderId="55" xfId="1" applyNumberFormat="1" applyFont="1" applyBorder="1"/>
    <xf numFmtId="0" fontId="1" fillId="0" borderId="33" xfId="1" applyBorder="1"/>
    <xf numFmtId="0" fontId="1" fillId="0" borderId="34" xfId="1" applyBorder="1"/>
    <xf numFmtId="3" fontId="3" fillId="0" borderId="42" xfId="1" applyNumberFormat="1" applyFont="1" applyBorder="1"/>
    <xf numFmtId="0" fontId="2" fillId="0" borderId="45" xfId="1" applyFont="1" applyBorder="1" applyAlignment="1">
      <alignment horizontal="center" vertical="center"/>
    </xf>
    <xf numFmtId="0" fontId="2" fillId="0" borderId="31" xfId="1" applyFont="1" applyBorder="1" applyAlignment="1">
      <alignment wrapText="1"/>
    </xf>
    <xf numFmtId="3" fontId="3" fillId="0" borderId="0" xfId="1" applyNumberFormat="1" applyFont="1" applyAlignment="1">
      <alignment horizontal="right"/>
    </xf>
    <xf numFmtId="3" fontId="3" fillId="0" borderId="39" xfId="1" applyNumberFormat="1" applyFont="1" applyBorder="1" applyAlignment="1">
      <alignment horizontal="center"/>
    </xf>
    <xf numFmtId="3" fontId="6" fillId="0" borderId="40" xfId="1" applyNumberFormat="1" applyFont="1" applyBorder="1"/>
    <xf numFmtId="3" fontId="6" fillId="0" borderId="21" xfId="1" applyNumberFormat="1" applyFont="1" applyBorder="1"/>
    <xf numFmtId="3" fontId="3" fillId="0" borderId="47" xfId="1" applyNumberFormat="1" applyFont="1" applyBorder="1" applyAlignment="1">
      <alignment horizontal="center"/>
    </xf>
    <xf numFmtId="3" fontId="2" fillId="0" borderId="5" xfId="1" applyNumberFormat="1" applyFont="1" applyBorder="1"/>
    <xf numFmtId="3" fontId="3" fillId="0" borderId="48" xfId="1" applyNumberFormat="1" applyFont="1" applyBorder="1"/>
    <xf numFmtId="3" fontId="6" fillId="0" borderId="5" xfId="1" applyNumberFormat="1" applyFont="1" applyBorder="1"/>
    <xf numFmtId="3" fontId="3" fillId="0" borderId="22" xfId="1" applyNumberFormat="1" applyFont="1" applyBorder="1" applyAlignment="1">
      <alignment horizontal="center"/>
    </xf>
    <xf numFmtId="3" fontId="3" fillId="0" borderId="6" xfId="1" applyNumberFormat="1" applyFont="1" applyBorder="1"/>
    <xf numFmtId="3" fontId="3" fillId="0" borderId="13" xfId="1" applyNumberFormat="1" applyFont="1" applyBorder="1"/>
    <xf numFmtId="3" fontId="5" fillId="0" borderId="0" xfId="1" applyNumberFormat="1" applyFont="1"/>
    <xf numFmtId="0" fontId="1" fillId="0" borderId="27" xfId="1" applyBorder="1" applyAlignment="1">
      <alignment horizontal="center"/>
    </xf>
    <xf numFmtId="0" fontId="6" fillId="0" borderId="34" xfId="1" applyFont="1" applyBorder="1"/>
    <xf numFmtId="3" fontId="2" fillId="0" borderId="46" xfId="1" applyNumberFormat="1" applyFont="1" applyBorder="1"/>
    <xf numFmtId="0" fontId="1" fillId="0" borderId="0" xfId="1" applyAlignment="1">
      <alignment horizontal="center"/>
    </xf>
    <xf numFmtId="0" fontId="6" fillId="0" borderId="0" xfId="1" applyFont="1"/>
    <xf numFmtId="3" fontId="2" fillId="0" borderId="0" xfId="1" applyNumberFormat="1" applyFont="1"/>
    <xf numFmtId="3" fontId="1" fillId="0" borderId="0" xfId="1" applyNumberFormat="1"/>
    <xf numFmtId="3" fontId="5" fillId="0" borderId="0" xfId="1" applyNumberFormat="1" applyFont="1" applyAlignment="1">
      <alignment horizontal="center"/>
    </xf>
    <xf numFmtId="3" fontId="5" fillId="0" borderId="6" xfId="1" applyNumberFormat="1" applyFont="1" applyBorder="1"/>
    <xf numFmtId="3" fontId="6" fillId="0" borderId="20" xfId="1" applyNumberFormat="1" applyFont="1" applyBorder="1"/>
    <xf numFmtId="3" fontId="3" fillId="0" borderId="56" xfId="1" applyNumberFormat="1" applyFont="1" applyBorder="1" applyAlignment="1">
      <alignment wrapText="1"/>
    </xf>
    <xf numFmtId="3" fontId="2" fillId="0" borderId="32" xfId="1" applyNumberFormat="1" applyFont="1" applyBorder="1"/>
    <xf numFmtId="3" fontId="5" fillId="0" borderId="13" xfId="1" applyNumberFormat="1" applyFont="1" applyBorder="1"/>
    <xf numFmtId="3" fontId="1" fillId="0" borderId="22" xfId="1" applyNumberFormat="1" applyBorder="1"/>
    <xf numFmtId="3" fontId="1" fillId="0" borderId="2" xfId="1" applyNumberFormat="1" applyBorder="1"/>
    <xf numFmtId="3" fontId="3" fillId="0" borderId="22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wrapText="1"/>
    </xf>
    <xf numFmtId="3" fontId="3" fillId="0" borderId="2" xfId="1" applyNumberFormat="1" applyFont="1" applyBorder="1"/>
    <xf numFmtId="3" fontId="3" fillId="0" borderId="0" xfId="1" applyNumberFormat="1" applyFont="1" applyAlignment="1">
      <alignment vertical="top"/>
    </xf>
    <xf numFmtId="3" fontId="6" fillId="0" borderId="13" xfId="1" applyNumberFormat="1" applyFont="1" applyBorder="1" applyAlignment="1">
      <alignment wrapText="1"/>
    </xf>
    <xf numFmtId="3" fontId="1" fillId="0" borderId="45" xfId="1" applyNumberFormat="1" applyBorder="1"/>
    <xf numFmtId="3" fontId="2" fillId="0" borderId="28" xfId="1" applyNumberFormat="1" applyFont="1" applyBorder="1"/>
    <xf numFmtId="3" fontId="5" fillId="0" borderId="26" xfId="1" applyNumberFormat="1" applyFont="1" applyBorder="1"/>
    <xf numFmtId="3" fontId="1" fillId="0" borderId="27" xfId="1" applyNumberFormat="1" applyBorder="1"/>
    <xf numFmtId="3" fontId="1" fillId="0" borderId="24" xfId="1" applyNumberFormat="1" applyBorder="1"/>
    <xf numFmtId="3" fontId="1" fillId="0" borderId="25" xfId="1" applyNumberFormat="1" applyBorder="1"/>
    <xf numFmtId="3" fontId="1" fillId="0" borderId="26" xfId="1" applyNumberFormat="1" applyBorder="1"/>
    <xf numFmtId="0" fontId="2" fillId="0" borderId="0" xfId="1" applyFont="1"/>
    <xf numFmtId="0" fontId="8" fillId="0" borderId="0" xfId="1" applyFont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3" fillId="0" borderId="0" xfId="1" applyFont="1" applyAlignment="1">
      <alignment vertical="top"/>
    </xf>
    <xf numFmtId="0" fontId="7" fillId="0" borderId="0" xfId="1" applyFont="1" applyAlignment="1">
      <alignment vertical="top"/>
    </xf>
    <xf numFmtId="0" fontId="11" fillId="2" borderId="0" xfId="1" applyFont="1" applyFill="1" applyAlignment="1">
      <alignment horizontal="center" vertical="center" wrapText="1"/>
    </xf>
    <xf numFmtId="1" fontId="3" fillId="0" borderId="29" xfId="1" applyNumberFormat="1" applyFont="1" applyBorder="1" applyAlignment="1">
      <alignment horizontal="center"/>
    </xf>
    <xf numFmtId="1" fontId="3" fillId="0" borderId="20" xfId="1" applyNumberFormat="1" applyFont="1" applyBorder="1"/>
    <xf numFmtId="1" fontId="3" fillId="0" borderId="30" xfId="1" applyNumberFormat="1" applyFont="1" applyBorder="1"/>
    <xf numFmtId="1" fontId="3" fillId="0" borderId="22" xfId="1" applyNumberFormat="1" applyFont="1" applyBorder="1" applyAlignment="1">
      <alignment horizontal="center"/>
    </xf>
    <xf numFmtId="1" fontId="3" fillId="0" borderId="2" xfId="1" applyNumberFormat="1" applyFont="1" applyBorder="1"/>
    <xf numFmtId="1" fontId="3" fillId="0" borderId="31" xfId="1" applyNumberFormat="1" applyFont="1" applyBorder="1"/>
    <xf numFmtId="1" fontId="3" fillId="0" borderId="32" xfId="1" applyNumberFormat="1" applyFont="1" applyBorder="1"/>
    <xf numFmtId="3" fontId="3" fillId="0" borderId="13" xfId="1" applyNumberFormat="1" applyFont="1" applyBorder="1" applyAlignment="1">
      <alignment horizontal="right"/>
    </xf>
    <xf numFmtId="3" fontId="3" fillId="0" borderId="51" xfId="1" applyNumberFormat="1" applyFont="1" applyBorder="1"/>
    <xf numFmtId="1" fontId="3" fillId="0" borderId="2" xfId="1" applyNumberFormat="1" applyFont="1" applyBorder="1" applyAlignment="1">
      <alignment horizontal="center"/>
    </xf>
    <xf numFmtId="1" fontId="3" fillId="0" borderId="33" xfId="1" applyNumberFormat="1" applyFont="1" applyBorder="1" applyAlignment="1">
      <alignment horizontal="center"/>
    </xf>
    <xf numFmtId="1" fontId="3" fillId="0" borderId="34" xfId="1" applyNumberFormat="1" applyFont="1" applyBorder="1"/>
    <xf numFmtId="1" fontId="3" fillId="0" borderId="0" xfId="1" applyNumberFormat="1" applyFont="1"/>
    <xf numFmtId="1" fontId="1" fillId="0" borderId="0" xfId="1" applyNumberFormat="1"/>
    <xf numFmtId="1" fontId="3" fillId="0" borderId="35" xfId="1" applyNumberFormat="1" applyFont="1" applyBorder="1" applyAlignment="1">
      <alignment horizontal="center"/>
    </xf>
    <xf numFmtId="0" fontId="2" fillId="0" borderId="20" xfId="1" applyFont="1" applyBorder="1"/>
    <xf numFmtId="1" fontId="3" fillId="0" borderId="6" xfId="1" applyNumberFormat="1" applyFont="1" applyBorder="1"/>
    <xf numFmtId="1" fontId="3" fillId="0" borderId="24" xfId="1" applyNumberFormat="1" applyFont="1" applyBorder="1" applyAlignment="1">
      <alignment horizontal="center"/>
    </xf>
    <xf numFmtId="1" fontId="3" fillId="0" borderId="11" xfId="1" applyNumberFormat="1" applyFont="1" applyBorder="1"/>
    <xf numFmtId="1" fontId="3" fillId="0" borderId="0" xfId="1" applyNumberFormat="1" applyFont="1" applyAlignment="1">
      <alignment horizontal="right"/>
    </xf>
    <xf numFmtId="1" fontId="3" fillId="0" borderId="39" xfId="1" applyNumberFormat="1" applyFont="1" applyBorder="1" applyAlignment="1">
      <alignment horizontal="center"/>
    </xf>
    <xf numFmtId="1" fontId="3" fillId="0" borderId="36" xfId="1" applyNumberFormat="1" applyFont="1" applyBorder="1"/>
    <xf numFmtId="1" fontId="3" fillId="0" borderId="45" xfId="1" applyNumberFormat="1" applyFont="1" applyBorder="1" applyAlignment="1">
      <alignment horizontal="center"/>
    </xf>
    <xf numFmtId="1" fontId="3" fillId="0" borderId="37" xfId="1" applyNumberFormat="1" applyFont="1" applyBorder="1"/>
    <xf numFmtId="3" fontId="3" fillId="0" borderId="49" xfId="1" applyNumberFormat="1" applyFont="1" applyBorder="1"/>
    <xf numFmtId="1" fontId="3" fillId="0" borderId="27" xfId="1" applyNumberFormat="1" applyFont="1" applyBorder="1" applyAlignment="1">
      <alignment horizontal="center"/>
    </xf>
    <xf numFmtId="1" fontId="3" fillId="0" borderId="10" xfId="1" applyNumberFormat="1" applyFont="1" applyBorder="1"/>
    <xf numFmtId="3" fontId="3" fillId="0" borderId="42" xfId="1" applyNumberFormat="1" applyFont="1" applyBorder="1" applyAlignment="1">
      <alignment horizontal="right"/>
    </xf>
    <xf numFmtId="1" fontId="9" fillId="0" borderId="0" xfId="1" applyNumberFormat="1" applyFont="1"/>
    <xf numFmtId="1" fontId="9" fillId="0" borderId="0" xfId="1" applyNumberFormat="1" applyFont="1" applyAlignment="1">
      <alignment horizontal="left"/>
    </xf>
    <xf numFmtId="3" fontId="3" fillId="0" borderId="38" xfId="1" applyNumberFormat="1" applyFont="1" applyBorder="1" applyAlignment="1">
      <alignment horizontal="right"/>
    </xf>
    <xf numFmtId="1" fontId="3" fillId="0" borderId="28" xfId="1" applyNumberFormat="1" applyFont="1" applyBorder="1"/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49" fontId="3" fillId="0" borderId="2" xfId="1" applyNumberFormat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3" fontId="2" fillId="0" borderId="2" xfId="1" applyNumberFormat="1" applyFont="1" applyBorder="1" applyAlignment="1">
      <alignment vertical="center"/>
    </xf>
    <xf numFmtId="14" fontId="3" fillId="0" borderId="0" xfId="1" applyNumberFormat="1" applyFont="1" applyAlignment="1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6" fillId="0" borderId="2" xfId="1" applyFont="1" applyBorder="1" applyAlignment="1">
      <alignment vertical="center"/>
    </xf>
    <xf numFmtId="49" fontId="3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49" fontId="2" fillId="0" borderId="2" xfId="1" applyNumberFormat="1" applyFont="1" applyBorder="1" applyAlignment="1">
      <alignment vertical="center"/>
    </xf>
    <xf numFmtId="0" fontId="2" fillId="0" borderId="2" xfId="1" applyFont="1" applyBorder="1" applyAlignment="1">
      <alignment vertical="center" wrapText="1"/>
    </xf>
    <xf numFmtId="49" fontId="2" fillId="0" borderId="2" xfId="1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0" fillId="0" borderId="0" xfId="0"/>
    <xf numFmtId="0" fontId="3" fillId="0" borderId="0" xfId="1" applyFont="1"/>
    <xf numFmtId="0" fontId="1" fillId="0" borderId="0" xfId="1"/>
    <xf numFmtId="0" fontId="11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4" fillId="0" borderId="28" xfId="1" applyFont="1" applyBorder="1" applyAlignment="1">
      <alignment horizontal="center"/>
    </xf>
    <xf numFmtId="1" fontId="4" fillId="0" borderId="28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 shrinkToFit="1"/>
    </xf>
    <xf numFmtId="0" fontId="2" fillId="0" borderId="0" xfId="1" applyFont="1" applyAlignment="1">
      <alignment vertical="center" shrinkToFit="1"/>
    </xf>
    <xf numFmtId="0" fontId="5" fillId="0" borderId="4" xfId="1" applyFont="1" applyBorder="1" applyAlignment="1">
      <alignment vertical="center"/>
    </xf>
    <xf numFmtId="0" fontId="1" fillId="0" borderId="6" xfId="1" applyBorder="1" applyAlignment="1">
      <alignment vertical="center"/>
    </xf>
    <xf numFmtId="0" fontId="5" fillId="0" borderId="4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3" fontId="5" fillId="0" borderId="4" xfId="1" applyNumberFormat="1" applyFont="1" applyBorder="1" applyAlignment="1">
      <alignment horizontal="center" vertical="center"/>
    </xf>
    <xf numFmtId="3" fontId="1" fillId="0" borderId="6" xfId="1" applyNumberFormat="1" applyBorder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7" fillId="0" borderId="28" xfId="0" applyFont="1" applyBorder="1" applyAlignment="1">
      <alignment horizontal="right"/>
    </xf>
    <xf numFmtId="0" fontId="10" fillId="0" borderId="57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</cellXfs>
  <cellStyles count="3">
    <cellStyle name="Hypertextový odkaz" xfId="2" builtinId="8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Plivova\EXEL\Tabulky%201%20-%207%202025\13.%20RK%2008%2007\P01_priloha_financnich_dokumentu%20(obnoven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_MS_Lb_pr.2"/>
      <sheetName val="SS_MS_Lb_pr.3"/>
      <sheetName val="SS_MS_Lb_pr.4"/>
      <sheetName val="SS_MS_Lb_pr.2_uprava"/>
      <sheetName val="SS_MS_Lb_pr.3_uprava"/>
      <sheetName val="SS_MS_Lb_pr.4_uprava"/>
      <sheetName val="SPS-VOS_Lb_pr.2"/>
      <sheetName val="SPS-VOS_Lb_pr.3"/>
      <sheetName val="SPS-VOS_Lb_pr.4"/>
      <sheetName val="SPS_VOS_b_pr.2_uprava"/>
      <sheetName val="SPS_VOS_Lb_pr.3_uprava"/>
      <sheetName val="SPS_VOS_Lb_pr.4_uprava"/>
      <sheetName val="Gym_Jilem_pr.1"/>
      <sheetName val="Gym_Jilem_pr.2"/>
      <sheetName val="Gym_Jilem_pr.3"/>
      <sheetName val="Gym_Jilem_pr.4"/>
      <sheetName val="Gym_Jilem_pr.7"/>
      <sheetName val="Gym_Jilem_pr.1 _uprava"/>
      <sheetName val="Gym_Jilem_pr.2_uprava"/>
      <sheetName val="Gym_Jilem_pr.3_uprava"/>
      <sheetName val="Gym_Jilem_pr.4_uprava"/>
      <sheetName val="Gym_Jilem_pr.7_uprava"/>
      <sheetName val="SZŠ ČL př. 1"/>
      <sheetName val="SZŠ ČL-př. 2"/>
      <sheetName val="SZŠ ČL př. 3"/>
      <sheetName val="SZŠ ČL př. 4"/>
      <sheetName val="SZŠ ČL př 7"/>
      <sheetName val="SZŠ ČL př 1 úprava"/>
      <sheetName val="SZŠ ČL př 2 úprava"/>
      <sheetName val="SZŠ ČL př 3 úprava"/>
      <sheetName val="SZŠ ČL př. 4 úprava"/>
      <sheetName val="SZŠ ČL př. 7 úprava"/>
      <sheetName val="DD_Jablonne_pr.2"/>
      <sheetName val="DD_Jablonne_pr.3"/>
      <sheetName val="DD_Jablonne_pr.4"/>
      <sheetName val="DD_Jablonne_pr.2_uprava"/>
      <sheetName val="DD_Jablonne_pr.3_uprava"/>
      <sheetName val="DD_Jablonne_pr.4_uprava"/>
      <sheetName val="SSSSD_Lb_pr.2"/>
      <sheetName val="SSSSD_Lb_pr.3"/>
      <sheetName val="SSSSD_Lb_pr.4"/>
      <sheetName val="SSSSD_Lb_pr.2_uprava"/>
      <sheetName val="SSSSD_Lb_pr.3_uprava"/>
      <sheetName val="SSSSD_Lb_pr.4_uprava"/>
      <sheetName val="ZS_ms_log_Lb_pr.1"/>
      <sheetName val="ZS_ms_log_Lb_pr.2"/>
      <sheetName val="ZS_ms_log_Lb_pr.3"/>
      <sheetName val="ZS_ms_log_Lb_pr.4"/>
      <sheetName val="ZS_ms_log_Lb_pr.6"/>
      <sheetName val="ZS_ms_log_pr.7"/>
      <sheetName val="ZS_ms_log_Lb_pr.1 _uprava"/>
      <sheetName val="ZS_ms_log_Lb_pr.2_uprava"/>
      <sheetName val="ZS_ms_log_Lb_pr.3_uprava"/>
      <sheetName val="ZS_ms_log_Lb_pr.4_uprava"/>
      <sheetName val="ZS_ms_log_Lb_pr.6_uprava"/>
      <sheetName val="ZS_ms_log_pr.7_uprava"/>
      <sheetName val="ISS_Vysoke_pr.2"/>
      <sheetName val="ISS_Vysoke_pr.3"/>
      <sheetName val="ISS_Vysoke_pr.4"/>
      <sheetName val="ISS_Vysoke_pr.2_uprava"/>
      <sheetName val="ISS_Vysoke_pr.3_uprava"/>
      <sheetName val="ISS_Vysoke_pr.4_uprav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7" t="str">
            <v>Střední průmyslová škola a Vyšší odborná škola, Liberec, příspěvková organizace</v>
          </cell>
        </row>
      </sheetData>
      <sheetData sheetId="10">
        <row r="7">
          <cell r="A7" t="str">
            <v>Střední průmyslová škola a Vyšší odborná škola, Liberec, příspěvková organizace</v>
          </cell>
        </row>
      </sheetData>
      <sheetData sheetId="11">
        <row r="9">
          <cell r="C9">
            <v>0</v>
          </cell>
        </row>
      </sheetData>
      <sheetData sheetId="12"/>
      <sheetData sheetId="13"/>
      <sheetData sheetId="14"/>
      <sheetData sheetId="15"/>
      <sheetData sheetId="16"/>
      <sheetData sheetId="17">
        <row r="2">
          <cell r="H2">
            <v>1410</v>
          </cell>
        </row>
      </sheetData>
      <sheetData sheetId="18">
        <row r="32">
          <cell r="H32">
            <v>1808600.83</v>
          </cell>
        </row>
      </sheetData>
      <sheetData sheetId="19"/>
      <sheetData sheetId="20">
        <row r="9">
          <cell r="C9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2">
          <cell r="H32">
            <v>947204</v>
          </cell>
        </row>
        <row r="50">
          <cell r="C50">
            <v>0</v>
          </cell>
        </row>
        <row r="51">
          <cell r="H51">
            <v>0</v>
          </cell>
        </row>
      </sheetData>
      <sheetData sheetId="36"/>
      <sheetData sheetId="37">
        <row r="9">
          <cell r="C9">
            <v>0</v>
          </cell>
        </row>
        <row r="16">
          <cell r="C16">
            <v>0</v>
          </cell>
        </row>
        <row r="64">
          <cell r="D64">
            <v>0</v>
          </cell>
          <cell r="E64">
            <v>0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2">
          <cell r="H2">
            <v>1455</v>
          </cell>
        </row>
      </sheetData>
      <sheetData sheetId="51">
        <row r="32">
          <cell r="H32">
            <v>867302</v>
          </cell>
        </row>
      </sheetData>
      <sheetData sheetId="52"/>
      <sheetData sheetId="53">
        <row r="9">
          <cell r="C9">
            <v>0</v>
          </cell>
        </row>
      </sheetData>
      <sheetData sheetId="54">
        <row r="17">
          <cell r="G17">
            <v>61193163</v>
          </cell>
        </row>
      </sheetData>
      <sheetData sheetId="55"/>
      <sheetData sheetId="56"/>
      <sheetData sheetId="57"/>
      <sheetData sheetId="58"/>
      <sheetData sheetId="59">
        <row r="46">
          <cell r="C46">
            <v>5871500</v>
          </cell>
        </row>
      </sheetData>
      <sheetData sheetId="60"/>
      <sheetData sheetId="6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tabSelected="1" zoomScaleNormal="100" workbookViewId="0">
      <selection activeCell="M8" sqref="M8"/>
    </sheetView>
  </sheetViews>
  <sheetFormatPr defaultColWidth="9.28515625" defaultRowHeight="12.75" x14ac:dyDescent="0.2"/>
  <cols>
    <col min="1" max="1" width="3.5703125" style="65" customWidth="1"/>
    <col min="2" max="2" width="6.28515625" style="73" customWidth="1"/>
    <col min="3" max="3" width="2.28515625" style="73" customWidth="1"/>
    <col min="4" max="4" width="7.42578125" style="73" customWidth="1"/>
    <col min="5" max="5" width="48.5703125" style="73" customWidth="1"/>
    <col min="6" max="7" width="14.42578125" style="78" customWidth="1"/>
    <col min="8" max="8" width="13.5703125" style="78" customWidth="1"/>
    <col min="9" max="16384" width="9.28515625" style="73"/>
  </cols>
  <sheetData>
    <row r="1" spans="1:13" ht="12.75" customHeight="1" x14ac:dyDescent="0.2">
      <c r="A1" s="24"/>
      <c r="B1" s="294" t="s">
        <v>0</v>
      </c>
      <c r="C1" s="294"/>
      <c r="D1" s="294"/>
      <c r="E1" s="294"/>
      <c r="F1" s="24"/>
      <c r="G1" s="41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294" t="s">
        <v>119</v>
      </c>
      <c r="C2" s="294"/>
      <c r="D2" s="294"/>
      <c r="E2" s="294"/>
      <c r="F2" s="24"/>
      <c r="G2" s="41" t="s">
        <v>122</v>
      </c>
      <c r="H2" s="66">
        <v>1471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295" t="s">
        <v>379</v>
      </c>
      <c r="B4" s="295"/>
      <c r="C4" s="295"/>
      <c r="D4" s="295"/>
      <c r="E4" s="295"/>
      <c r="F4" s="295"/>
      <c r="G4" s="295"/>
      <c r="H4" s="295"/>
      <c r="I4" s="24"/>
      <c r="J4" s="24"/>
      <c r="K4" s="24"/>
      <c r="L4" s="24"/>
      <c r="M4" s="24"/>
    </row>
    <row r="5" spans="1:13" ht="9.75" customHeight="1" x14ac:dyDescent="0.2">
      <c r="A5" s="89"/>
      <c r="B5" s="89"/>
      <c r="C5" s="89"/>
      <c r="D5" s="89"/>
      <c r="E5" s="89"/>
      <c r="F5" s="89"/>
      <c r="G5" s="89"/>
      <c r="H5" s="89"/>
      <c r="I5" s="24"/>
      <c r="J5" s="24"/>
      <c r="K5" s="24"/>
      <c r="L5" s="24"/>
      <c r="M5" s="24"/>
    </row>
    <row r="6" spans="1:13" ht="40.5" customHeight="1" x14ac:dyDescent="0.2">
      <c r="A6" s="296" t="s">
        <v>349</v>
      </c>
      <c r="B6" s="296"/>
      <c r="C6" s="296"/>
      <c r="D6" s="296"/>
      <c r="E6" s="296"/>
      <c r="F6" s="296"/>
      <c r="G6" s="296"/>
      <c r="H6" s="296"/>
      <c r="I6" s="24"/>
      <c r="J6" s="24"/>
      <c r="K6" s="24"/>
      <c r="L6" s="24"/>
      <c r="M6" s="24"/>
    </row>
    <row r="7" spans="1:13" ht="12.75" customHeight="1" thickBot="1" x14ac:dyDescent="0.25">
      <c r="A7" s="297" t="s">
        <v>117</v>
      </c>
      <c r="B7" s="297"/>
      <c r="C7" s="297"/>
      <c r="D7" s="297"/>
      <c r="E7" s="297"/>
      <c r="F7" s="297"/>
      <c r="G7" s="297"/>
      <c r="H7" s="297"/>
      <c r="I7" s="24"/>
      <c r="J7" s="24"/>
      <c r="K7" s="24"/>
      <c r="L7" s="24"/>
      <c r="M7" s="24"/>
    </row>
    <row r="8" spans="1:13" ht="27" customHeight="1" thickBot="1" x14ac:dyDescent="0.25">
      <c r="A8" s="43" t="s">
        <v>2</v>
      </c>
      <c r="B8" s="74"/>
      <c r="C8" s="299" t="s">
        <v>108</v>
      </c>
      <c r="D8" s="300"/>
      <c r="E8" s="44" t="s">
        <v>3</v>
      </c>
      <c r="F8" s="88" t="s">
        <v>296</v>
      </c>
      <c r="G8" s="88" t="s">
        <v>318</v>
      </c>
      <c r="H8" s="88" t="s">
        <v>319</v>
      </c>
      <c r="I8" s="24"/>
      <c r="J8" s="24"/>
      <c r="K8" s="24"/>
      <c r="L8" s="24"/>
      <c r="M8" s="24"/>
    </row>
    <row r="9" spans="1:13" ht="12" customHeight="1" thickBot="1" x14ac:dyDescent="0.25">
      <c r="A9" s="87"/>
      <c r="B9" s="75"/>
      <c r="C9" s="47"/>
      <c r="D9" s="48" t="s">
        <v>229</v>
      </c>
      <c r="E9" s="49"/>
      <c r="F9" s="45"/>
      <c r="G9" s="45"/>
      <c r="H9" s="46"/>
      <c r="I9" s="24"/>
      <c r="J9" s="24"/>
      <c r="K9" s="24"/>
      <c r="L9" s="24"/>
      <c r="M9" s="24"/>
    </row>
    <row r="10" spans="1:13" ht="10.5" customHeight="1" x14ac:dyDescent="0.2">
      <c r="A10" s="52" t="s">
        <v>234</v>
      </c>
      <c r="B10" s="301" t="s">
        <v>4</v>
      </c>
      <c r="C10" s="302"/>
      <c r="D10" s="302"/>
      <c r="E10" s="303"/>
      <c r="F10" s="50">
        <f>+F11+F19+F25+F31+F36+F44+F53+F58+F60</f>
        <v>32430016</v>
      </c>
      <c r="G10" s="50">
        <f>+G11+G19+G25+G31+G36+G44+G53+G58+G60</f>
        <v>32933164</v>
      </c>
      <c r="H10" s="51">
        <f>+H11+H19+H25+H31+H36+H44+H53+H58+H60</f>
        <v>33920325</v>
      </c>
      <c r="I10" s="24"/>
      <c r="J10" s="24"/>
      <c r="K10" s="24"/>
      <c r="L10" s="24"/>
      <c r="M10" s="24"/>
    </row>
    <row r="11" spans="1:13" ht="10.5" customHeight="1" x14ac:dyDescent="0.2">
      <c r="A11" s="52" t="s">
        <v>130</v>
      </c>
      <c r="B11" s="16">
        <v>50</v>
      </c>
      <c r="C11" s="53" t="s">
        <v>5</v>
      </c>
      <c r="D11" s="54"/>
      <c r="E11" s="55"/>
      <c r="F11" s="56">
        <f>SUM(F12:F18)</f>
        <v>4988465</v>
      </c>
      <c r="G11" s="56">
        <f>SUM(G12:G18)</f>
        <v>5453373</v>
      </c>
      <c r="H11" s="57">
        <f>SUM(H12:H18)</f>
        <v>5710153</v>
      </c>
      <c r="I11" s="24"/>
      <c r="J11" s="24"/>
      <c r="K11" s="24"/>
      <c r="L11" s="24"/>
      <c r="M11" s="24"/>
    </row>
    <row r="12" spans="1:13" ht="10.5" customHeight="1" x14ac:dyDescent="0.2">
      <c r="A12" s="52" t="s">
        <v>131</v>
      </c>
      <c r="B12" s="6"/>
      <c r="C12" s="17"/>
      <c r="D12" s="4">
        <v>501</v>
      </c>
      <c r="E12" s="58" t="s">
        <v>6</v>
      </c>
      <c r="F12" s="83">
        <v>3147277</v>
      </c>
      <c r="G12" s="83">
        <v>3138960</v>
      </c>
      <c r="H12" s="80">
        <v>3428229</v>
      </c>
      <c r="I12" s="24"/>
      <c r="J12" s="24"/>
      <c r="K12" s="24"/>
      <c r="L12" s="24"/>
      <c r="M12" s="24"/>
    </row>
    <row r="13" spans="1:13" ht="10.5" customHeight="1" x14ac:dyDescent="0.2">
      <c r="A13" s="52" t="s">
        <v>132</v>
      </c>
      <c r="B13" s="6"/>
      <c r="C13" s="17"/>
      <c r="D13" s="22">
        <v>502</v>
      </c>
      <c r="E13" s="5" t="s">
        <v>114</v>
      </c>
      <c r="F13" s="83">
        <v>1841188</v>
      </c>
      <c r="G13" s="83">
        <v>2314413</v>
      </c>
      <c r="H13" s="80">
        <v>2281924</v>
      </c>
      <c r="I13" s="24"/>
      <c r="J13" s="24"/>
      <c r="K13" s="24"/>
      <c r="L13" s="24"/>
      <c r="M13" s="24"/>
    </row>
    <row r="14" spans="1:13" ht="10.5" customHeight="1" x14ac:dyDescent="0.2">
      <c r="A14" s="52" t="s">
        <v>133</v>
      </c>
      <c r="B14" s="14"/>
      <c r="C14" s="7"/>
      <c r="D14" s="7">
        <v>503</v>
      </c>
      <c r="E14" s="15" t="s">
        <v>124</v>
      </c>
      <c r="F14" s="83">
        <v>0</v>
      </c>
      <c r="G14" s="83">
        <v>0</v>
      </c>
      <c r="H14" s="80"/>
      <c r="I14" s="24"/>
      <c r="J14" s="24"/>
      <c r="K14" s="24"/>
      <c r="L14" s="24"/>
      <c r="M14" s="24"/>
    </row>
    <row r="15" spans="1:13" ht="10.5" customHeight="1" x14ac:dyDescent="0.2">
      <c r="A15" s="52" t="s">
        <v>134</v>
      </c>
      <c r="B15" s="6"/>
      <c r="C15" s="29"/>
      <c r="D15" s="29">
        <v>504</v>
      </c>
      <c r="E15" s="30" t="s">
        <v>7</v>
      </c>
      <c r="F15" s="83">
        <v>0</v>
      </c>
      <c r="G15" s="83">
        <v>0</v>
      </c>
      <c r="H15" s="80">
        <v>0</v>
      </c>
      <c r="I15" s="24"/>
      <c r="J15" s="24"/>
      <c r="K15" s="24"/>
      <c r="L15" s="24"/>
      <c r="M15" s="24"/>
    </row>
    <row r="16" spans="1:13" ht="10.5" customHeight="1" x14ac:dyDescent="0.2">
      <c r="A16" s="52" t="s">
        <v>135</v>
      </c>
      <c r="B16" s="6"/>
      <c r="C16" s="29"/>
      <c r="D16" s="29">
        <v>506</v>
      </c>
      <c r="E16" s="30" t="s">
        <v>127</v>
      </c>
      <c r="F16" s="83">
        <v>0</v>
      </c>
      <c r="G16" s="83">
        <v>0</v>
      </c>
      <c r="H16" s="80">
        <v>0</v>
      </c>
      <c r="I16" s="24"/>
      <c r="J16" s="24"/>
      <c r="K16" s="24"/>
      <c r="L16" s="24"/>
      <c r="M16" s="24"/>
    </row>
    <row r="17" spans="1:13" ht="10.5" customHeight="1" x14ac:dyDescent="0.2">
      <c r="A17" s="52" t="s">
        <v>136</v>
      </c>
      <c r="B17" s="6"/>
      <c r="C17" s="29"/>
      <c r="D17" s="29">
        <v>507</v>
      </c>
      <c r="E17" s="30" t="s">
        <v>128</v>
      </c>
      <c r="F17" s="83">
        <v>0</v>
      </c>
      <c r="G17" s="83">
        <v>0</v>
      </c>
      <c r="H17" s="80">
        <v>0</v>
      </c>
      <c r="I17" s="24"/>
      <c r="J17" s="24"/>
      <c r="K17" s="24"/>
      <c r="L17" s="24"/>
      <c r="M17" s="24"/>
    </row>
    <row r="18" spans="1:13" ht="10.5" customHeight="1" x14ac:dyDescent="0.2">
      <c r="A18" s="52" t="s">
        <v>137</v>
      </c>
      <c r="B18" s="6"/>
      <c r="C18" s="29"/>
      <c r="D18" s="29">
        <v>508</v>
      </c>
      <c r="E18" s="30" t="s">
        <v>129</v>
      </c>
      <c r="F18" s="83">
        <v>0</v>
      </c>
      <c r="G18" s="83">
        <v>0</v>
      </c>
      <c r="H18" s="80">
        <v>0</v>
      </c>
      <c r="I18" s="24"/>
      <c r="J18" s="24"/>
      <c r="K18" s="24"/>
      <c r="L18" s="24"/>
      <c r="M18" s="24"/>
    </row>
    <row r="19" spans="1:13" ht="10.5" customHeight="1" x14ac:dyDescent="0.2">
      <c r="A19" s="52" t="s">
        <v>138</v>
      </c>
      <c r="B19" s="20">
        <v>51</v>
      </c>
      <c r="C19" s="34" t="s">
        <v>8</v>
      </c>
      <c r="D19" s="34"/>
      <c r="E19" s="34"/>
      <c r="F19" s="38">
        <f>SUM(F20:F24)</f>
        <v>2419868</v>
      </c>
      <c r="G19" s="38">
        <f>SUM(G20:G24)</f>
        <v>2334604</v>
      </c>
      <c r="H19" s="39">
        <f>SUM(H20:H24)</f>
        <v>2498582</v>
      </c>
      <c r="I19" s="24"/>
      <c r="J19" s="24"/>
      <c r="K19" s="24"/>
      <c r="L19" s="24"/>
      <c r="M19" s="24"/>
    </row>
    <row r="20" spans="1:13" ht="10.5" customHeight="1" x14ac:dyDescent="0.2">
      <c r="A20" s="52" t="s">
        <v>139</v>
      </c>
      <c r="B20" s="6"/>
      <c r="C20" s="7"/>
      <c r="D20" s="8">
        <v>511</v>
      </c>
      <c r="E20" s="9" t="s">
        <v>107</v>
      </c>
      <c r="F20" s="83">
        <v>992753</v>
      </c>
      <c r="G20" s="83">
        <v>557757</v>
      </c>
      <c r="H20" s="80">
        <v>676582</v>
      </c>
      <c r="I20" s="24"/>
      <c r="J20" s="24"/>
      <c r="K20" s="24"/>
      <c r="L20" s="24"/>
      <c r="M20" s="24"/>
    </row>
    <row r="21" spans="1:13" ht="10.5" customHeight="1" x14ac:dyDescent="0.2">
      <c r="A21" s="52" t="s">
        <v>140</v>
      </c>
      <c r="B21" s="6"/>
      <c r="C21" s="7"/>
      <c r="D21" s="10">
        <v>512</v>
      </c>
      <c r="E21" s="11" t="s">
        <v>9</v>
      </c>
      <c r="F21" s="83">
        <v>8192</v>
      </c>
      <c r="G21" s="83">
        <v>11247</v>
      </c>
      <c r="H21" s="80">
        <v>12000</v>
      </c>
      <c r="I21" s="24"/>
      <c r="J21" s="24"/>
      <c r="K21" s="24"/>
      <c r="L21" s="24"/>
      <c r="M21" s="24"/>
    </row>
    <row r="22" spans="1:13" ht="10.5" customHeight="1" x14ac:dyDescent="0.2">
      <c r="A22" s="52" t="s">
        <v>141</v>
      </c>
      <c r="B22" s="12"/>
      <c r="C22" s="7"/>
      <c r="D22" s="7">
        <v>513</v>
      </c>
      <c r="E22" s="15" t="s">
        <v>10</v>
      </c>
      <c r="F22" s="83">
        <v>7076</v>
      </c>
      <c r="G22" s="83">
        <v>10000</v>
      </c>
      <c r="H22" s="80">
        <v>10000</v>
      </c>
      <c r="I22" s="24"/>
      <c r="J22" s="24"/>
      <c r="K22" s="24"/>
      <c r="L22" s="24"/>
      <c r="M22" s="24"/>
    </row>
    <row r="23" spans="1:13" ht="10.5" customHeight="1" x14ac:dyDescent="0.2">
      <c r="A23" s="52" t="s">
        <v>142</v>
      </c>
      <c r="B23" s="12"/>
      <c r="C23" s="7"/>
      <c r="D23" s="7">
        <v>516</v>
      </c>
      <c r="E23" s="15" t="s">
        <v>28</v>
      </c>
      <c r="F23" s="83">
        <v>0</v>
      </c>
      <c r="G23" s="83">
        <v>0</v>
      </c>
      <c r="H23" s="80">
        <v>0</v>
      </c>
      <c r="I23" s="24"/>
      <c r="J23" s="24"/>
      <c r="K23" s="24"/>
      <c r="L23" s="24"/>
      <c r="M23" s="24"/>
    </row>
    <row r="24" spans="1:13" ht="10.5" customHeight="1" x14ac:dyDescent="0.2">
      <c r="A24" s="52" t="s">
        <v>143</v>
      </c>
      <c r="B24" s="14"/>
      <c r="C24" s="7"/>
      <c r="D24" s="7">
        <v>518</v>
      </c>
      <c r="E24" s="15" t="s">
        <v>11</v>
      </c>
      <c r="F24" s="83">
        <v>1411847</v>
      </c>
      <c r="G24" s="83">
        <v>1755600</v>
      </c>
      <c r="H24" s="80">
        <v>1800000</v>
      </c>
      <c r="I24" s="24"/>
      <c r="J24" s="24"/>
      <c r="K24" s="24"/>
      <c r="L24" s="24"/>
      <c r="M24" s="24"/>
    </row>
    <row r="25" spans="1:13" ht="10.5" customHeight="1" x14ac:dyDescent="0.2">
      <c r="A25" s="52" t="s">
        <v>144</v>
      </c>
      <c r="B25" s="16">
        <v>52</v>
      </c>
      <c r="C25" s="35" t="s">
        <v>12</v>
      </c>
      <c r="D25" s="35"/>
      <c r="E25" s="35"/>
      <c r="F25" s="56">
        <f>SUM(F26:F30)</f>
        <v>23481029</v>
      </c>
      <c r="G25" s="56">
        <f>SUM(G26:G30)</f>
        <v>23194543</v>
      </c>
      <c r="H25" s="57">
        <f>SUM(H26:H30)</f>
        <v>23792071</v>
      </c>
      <c r="I25" s="24"/>
      <c r="J25" s="24"/>
      <c r="K25" s="24"/>
      <c r="L25" s="24"/>
      <c r="M25" s="24"/>
    </row>
    <row r="26" spans="1:13" ht="10.5" customHeight="1" x14ac:dyDescent="0.2">
      <c r="A26" s="52" t="s">
        <v>145</v>
      </c>
      <c r="B26" s="6"/>
      <c r="C26" s="17"/>
      <c r="D26" s="17">
        <v>521</v>
      </c>
      <c r="E26" s="2" t="s">
        <v>13</v>
      </c>
      <c r="F26" s="83">
        <v>17393044</v>
      </c>
      <c r="G26" s="83">
        <v>17283752</v>
      </c>
      <c r="H26" s="80">
        <v>17650524</v>
      </c>
      <c r="I26" s="24"/>
      <c r="J26" s="24"/>
      <c r="K26" s="24"/>
      <c r="L26" s="24"/>
      <c r="M26" s="24"/>
    </row>
    <row r="27" spans="1:13" ht="10.5" customHeight="1" x14ac:dyDescent="0.2">
      <c r="A27" s="52" t="s">
        <v>146</v>
      </c>
      <c r="B27" s="6"/>
      <c r="C27" s="17"/>
      <c r="D27" s="17">
        <v>524</v>
      </c>
      <c r="E27" s="2" t="s">
        <v>95</v>
      </c>
      <c r="F27" s="83">
        <v>5745459</v>
      </c>
      <c r="G27" s="83">
        <v>5739324</v>
      </c>
      <c r="H27" s="80">
        <v>5966247</v>
      </c>
      <c r="I27" s="24"/>
      <c r="J27" s="24"/>
      <c r="K27" s="24"/>
      <c r="L27" s="24"/>
      <c r="M27" s="24"/>
    </row>
    <row r="28" spans="1:13" ht="10.5" customHeight="1" x14ac:dyDescent="0.2">
      <c r="A28" s="52" t="s">
        <v>147</v>
      </c>
      <c r="B28" s="14"/>
      <c r="C28" s="7"/>
      <c r="D28" s="7">
        <v>525</v>
      </c>
      <c r="E28" s="15" t="s">
        <v>125</v>
      </c>
      <c r="F28" s="83">
        <v>0</v>
      </c>
      <c r="G28" s="83"/>
      <c r="H28" s="80">
        <v>0</v>
      </c>
      <c r="I28" s="24"/>
      <c r="J28" s="24"/>
      <c r="K28" s="24"/>
      <c r="L28" s="24"/>
      <c r="M28" s="24"/>
    </row>
    <row r="29" spans="1:13" ht="10.5" customHeight="1" x14ac:dyDescent="0.2">
      <c r="A29" s="52" t="s">
        <v>148</v>
      </c>
      <c r="B29" s="14"/>
      <c r="C29" s="7"/>
      <c r="D29" s="7">
        <v>527</v>
      </c>
      <c r="E29" s="15" t="s">
        <v>14</v>
      </c>
      <c r="F29" s="83">
        <v>342526</v>
      </c>
      <c r="G29" s="83">
        <v>171467</v>
      </c>
      <c r="H29" s="80">
        <v>175300</v>
      </c>
      <c r="I29" s="24"/>
      <c r="J29" s="24"/>
      <c r="K29" s="24"/>
      <c r="L29" s="24"/>
      <c r="M29" s="24"/>
    </row>
    <row r="30" spans="1:13" ht="10.5" customHeight="1" x14ac:dyDescent="0.2">
      <c r="A30" s="52" t="s">
        <v>149</v>
      </c>
      <c r="B30" s="14"/>
      <c r="C30" s="18"/>
      <c r="D30" s="19">
        <v>528</v>
      </c>
      <c r="E30" s="76" t="s">
        <v>94</v>
      </c>
      <c r="F30" s="83">
        <v>0</v>
      </c>
      <c r="G30" s="83">
        <v>0</v>
      </c>
      <c r="H30" s="80">
        <v>0</v>
      </c>
      <c r="I30" s="24"/>
      <c r="J30" s="24"/>
      <c r="K30" s="24"/>
      <c r="L30" s="24"/>
      <c r="M30" s="24"/>
    </row>
    <row r="31" spans="1:13" ht="10.5" customHeight="1" x14ac:dyDescent="0.2">
      <c r="A31" s="52" t="s">
        <v>150</v>
      </c>
      <c r="B31" s="20">
        <v>53</v>
      </c>
      <c r="C31" s="36" t="s">
        <v>15</v>
      </c>
      <c r="D31" s="37"/>
      <c r="E31" s="37"/>
      <c r="F31" s="38">
        <f>SUM(F32:F35)</f>
        <v>0</v>
      </c>
      <c r="G31" s="38">
        <f>SUM(G32:G35)</f>
        <v>0</v>
      </c>
      <c r="H31" s="39">
        <f>SUM(H32:H35)</f>
        <v>0</v>
      </c>
      <c r="I31" s="24"/>
      <c r="J31" s="24"/>
      <c r="K31" s="24"/>
      <c r="L31" s="24"/>
      <c r="M31" s="24"/>
    </row>
    <row r="32" spans="1:13" ht="10.5" customHeight="1" x14ac:dyDescent="0.2">
      <c r="A32" s="52" t="s">
        <v>151</v>
      </c>
      <c r="B32" s="6"/>
      <c r="C32" s="17"/>
      <c r="D32" s="4">
        <v>531</v>
      </c>
      <c r="E32" s="21" t="s">
        <v>16</v>
      </c>
      <c r="F32" s="83"/>
      <c r="G32" s="83"/>
      <c r="H32" s="80">
        <v>0</v>
      </c>
      <c r="I32" s="24"/>
      <c r="J32" s="24"/>
      <c r="K32" s="24"/>
      <c r="L32" s="24"/>
      <c r="M32" s="24"/>
    </row>
    <row r="33" spans="1:13" ht="10.5" customHeight="1" x14ac:dyDescent="0.2">
      <c r="A33" s="52" t="s">
        <v>152</v>
      </c>
      <c r="B33" s="6"/>
      <c r="C33" s="17"/>
      <c r="D33" s="3">
        <v>532</v>
      </c>
      <c r="E33" s="1" t="s">
        <v>17</v>
      </c>
      <c r="F33" s="83"/>
      <c r="G33" s="83"/>
      <c r="H33" s="80">
        <v>0</v>
      </c>
      <c r="I33" s="24"/>
      <c r="J33" s="24"/>
      <c r="K33" s="24"/>
      <c r="L33" s="24"/>
      <c r="M33" s="24"/>
    </row>
    <row r="34" spans="1:13" ht="10.5" customHeight="1" x14ac:dyDescent="0.2">
      <c r="A34" s="52" t="s">
        <v>153</v>
      </c>
      <c r="B34" s="6"/>
      <c r="C34" s="17"/>
      <c r="D34" s="22">
        <v>538</v>
      </c>
      <c r="E34" s="85" t="s">
        <v>126</v>
      </c>
      <c r="F34" s="83"/>
      <c r="G34" s="83"/>
      <c r="H34" s="80">
        <v>0</v>
      </c>
      <c r="I34" s="24"/>
      <c r="J34" s="24"/>
      <c r="K34" s="24"/>
      <c r="L34" s="24"/>
      <c r="M34" s="24"/>
    </row>
    <row r="35" spans="1:13" ht="10.5" customHeight="1" x14ac:dyDescent="0.2">
      <c r="A35" s="52" t="s">
        <v>154</v>
      </c>
      <c r="B35" s="6"/>
      <c r="C35" s="17"/>
      <c r="D35" s="22">
        <v>539</v>
      </c>
      <c r="E35" s="85" t="s">
        <v>212</v>
      </c>
      <c r="F35" s="82">
        <v>0</v>
      </c>
      <c r="G35" s="82">
        <v>0</v>
      </c>
      <c r="H35" s="80">
        <v>0</v>
      </c>
      <c r="I35" s="24"/>
      <c r="J35" s="24"/>
      <c r="K35" s="24"/>
      <c r="L35" s="24"/>
      <c r="M35" s="24"/>
    </row>
    <row r="36" spans="1:13" ht="10.5" customHeight="1" x14ac:dyDescent="0.2">
      <c r="A36" s="52" t="s">
        <v>155</v>
      </c>
      <c r="B36" s="23">
        <v>54</v>
      </c>
      <c r="C36" s="34" t="s">
        <v>18</v>
      </c>
      <c r="D36" s="34"/>
      <c r="E36" s="34"/>
      <c r="F36" s="59">
        <f>SUM(F37:F43)</f>
        <v>697527</v>
      </c>
      <c r="G36" s="59">
        <f>SUM(G37:G43)</f>
        <v>613134</v>
      </c>
      <c r="H36" s="60">
        <f>SUM(H37:H43)</f>
        <v>675000</v>
      </c>
      <c r="I36" s="24"/>
      <c r="J36" s="24"/>
      <c r="K36" s="24"/>
      <c r="L36" s="24"/>
      <c r="M36" s="24"/>
    </row>
    <row r="37" spans="1:13" ht="10.5" customHeight="1" x14ac:dyDescent="0.2">
      <c r="A37" s="52" t="s">
        <v>156</v>
      </c>
      <c r="B37" s="24"/>
      <c r="C37" s="17"/>
      <c r="D37" s="7">
        <v>541</v>
      </c>
      <c r="E37" s="15" t="s">
        <v>19</v>
      </c>
      <c r="F37" s="83"/>
      <c r="G37" s="83"/>
      <c r="H37" s="80">
        <v>0</v>
      </c>
      <c r="I37" s="24"/>
      <c r="J37" s="24"/>
      <c r="K37" s="24"/>
      <c r="L37" s="24"/>
      <c r="M37" s="24"/>
    </row>
    <row r="38" spans="1:13" ht="10.5" customHeight="1" x14ac:dyDescent="0.2">
      <c r="A38" s="52" t="s">
        <v>157</v>
      </c>
      <c r="B38" s="24"/>
      <c r="C38" s="17"/>
      <c r="D38" s="7">
        <v>542</v>
      </c>
      <c r="E38" s="15" t="s">
        <v>89</v>
      </c>
      <c r="F38" s="83"/>
      <c r="G38" s="83"/>
      <c r="H38" s="80">
        <v>0</v>
      </c>
      <c r="I38" s="24"/>
      <c r="J38" s="24"/>
      <c r="K38" s="24"/>
      <c r="L38" s="24"/>
      <c r="M38" s="24"/>
    </row>
    <row r="39" spans="1:13" ht="10.5" customHeight="1" x14ac:dyDescent="0.2">
      <c r="A39" s="52" t="s">
        <v>158</v>
      </c>
      <c r="B39" s="25"/>
      <c r="C39" s="7"/>
      <c r="D39" s="7">
        <v>543</v>
      </c>
      <c r="E39" s="15" t="s">
        <v>21</v>
      </c>
      <c r="F39" s="83"/>
      <c r="G39" s="83"/>
      <c r="H39" s="80">
        <v>0</v>
      </c>
      <c r="I39" s="24"/>
      <c r="J39" s="24"/>
      <c r="K39" s="24"/>
      <c r="L39" s="24"/>
      <c r="M39" s="24"/>
    </row>
    <row r="40" spans="1:13" s="67" customFormat="1" ht="10.5" customHeight="1" x14ac:dyDescent="0.2">
      <c r="A40" s="52" t="s">
        <v>159</v>
      </c>
      <c r="B40" s="25"/>
      <c r="C40" s="7"/>
      <c r="D40" s="7">
        <v>544</v>
      </c>
      <c r="E40" s="15" t="s">
        <v>23</v>
      </c>
      <c r="F40" s="83"/>
      <c r="G40" s="83"/>
      <c r="H40" s="80">
        <v>0</v>
      </c>
      <c r="I40" s="25"/>
      <c r="J40" s="25"/>
      <c r="K40" s="25"/>
      <c r="L40" s="25"/>
      <c r="M40" s="25"/>
    </row>
    <row r="41" spans="1:13" ht="10.5" customHeight="1" x14ac:dyDescent="0.2">
      <c r="A41" s="52" t="s">
        <v>160</v>
      </c>
      <c r="B41" s="25"/>
      <c r="C41" s="7"/>
      <c r="D41" s="7">
        <v>547</v>
      </c>
      <c r="E41" s="15" t="s">
        <v>22</v>
      </c>
      <c r="F41" s="83"/>
      <c r="G41" s="83"/>
      <c r="H41" s="80">
        <v>0</v>
      </c>
      <c r="I41" s="24"/>
      <c r="J41" s="24"/>
      <c r="K41" s="24"/>
      <c r="L41" s="24"/>
      <c r="M41" s="24"/>
    </row>
    <row r="42" spans="1:13" s="67" customFormat="1" ht="10.5" customHeight="1" x14ac:dyDescent="0.2">
      <c r="A42" s="52" t="s">
        <v>161</v>
      </c>
      <c r="B42" s="25"/>
      <c r="C42" s="77"/>
      <c r="D42" s="18">
        <v>548</v>
      </c>
      <c r="E42" s="26" t="s">
        <v>72</v>
      </c>
      <c r="F42" s="83"/>
      <c r="G42" s="83"/>
      <c r="H42" s="80">
        <v>0</v>
      </c>
      <c r="I42" s="25"/>
      <c r="J42" s="25"/>
      <c r="K42" s="25"/>
      <c r="L42" s="25"/>
      <c r="M42" s="25"/>
    </row>
    <row r="43" spans="1:13" s="67" customFormat="1" ht="10.5" customHeight="1" x14ac:dyDescent="0.2">
      <c r="A43" s="52" t="s">
        <v>162</v>
      </c>
      <c r="B43" s="25"/>
      <c r="C43" s="18"/>
      <c r="D43" s="18">
        <v>549</v>
      </c>
      <c r="E43" s="26" t="s">
        <v>211</v>
      </c>
      <c r="F43" s="83">
        <v>697527</v>
      </c>
      <c r="G43" s="83">
        <v>613134</v>
      </c>
      <c r="H43" s="80">
        <v>675000</v>
      </c>
      <c r="I43" s="25"/>
      <c r="J43" s="25"/>
      <c r="K43" s="25"/>
      <c r="L43" s="25"/>
      <c r="M43" s="25"/>
    </row>
    <row r="44" spans="1:13" ht="10.5" customHeight="1" x14ac:dyDescent="0.2">
      <c r="A44" s="52" t="s">
        <v>163</v>
      </c>
      <c r="B44" s="20">
        <v>55</v>
      </c>
      <c r="C44" s="34" t="s">
        <v>96</v>
      </c>
      <c r="D44" s="34"/>
      <c r="E44" s="34"/>
      <c r="F44" s="38">
        <f>SUM(F45:F52)</f>
        <v>843127</v>
      </c>
      <c r="G44" s="38">
        <f>SUM(G45:G52)</f>
        <v>1337510</v>
      </c>
      <c r="H44" s="39">
        <f>SUM(H45:H52)</f>
        <v>1244519</v>
      </c>
      <c r="I44" s="24"/>
      <c r="J44" s="24"/>
      <c r="K44" s="24"/>
      <c r="L44" s="24"/>
      <c r="M44" s="24"/>
    </row>
    <row r="45" spans="1:13" ht="10.5" customHeight="1" x14ac:dyDescent="0.2">
      <c r="A45" s="52" t="s">
        <v>164</v>
      </c>
      <c r="B45" s="12"/>
      <c r="C45" s="7"/>
      <c r="D45" s="7">
        <v>551</v>
      </c>
      <c r="E45" s="15" t="s">
        <v>84</v>
      </c>
      <c r="F45" s="83">
        <v>697063</v>
      </c>
      <c r="G45" s="83">
        <v>811239</v>
      </c>
      <c r="H45" s="80">
        <v>924519</v>
      </c>
      <c r="I45" s="24"/>
      <c r="J45" s="24"/>
      <c r="K45" s="24"/>
      <c r="L45" s="24"/>
      <c r="M45" s="24"/>
    </row>
    <row r="46" spans="1:13" ht="10.5" customHeight="1" x14ac:dyDescent="0.2">
      <c r="A46" s="52" t="s">
        <v>165</v>
      </c>
      <c r="B46" s="25"/>
      <c r="C46" s="7"/>
      <c r="D46" s="7">
        <v>552</v>
      </c>
      <c r="E46" s="15" t="s">
        <v>213</v>
      </c>
      <c r="F46" s="83"/>
      <c r="G46" s="83"/>
      <c r="H46" s="80">
        <v>0</v>
      </c>
      <c r="I46" s="24"/>
      <c r="J46" s="24"/>
      <c r="K46" s="24"/>
      <c r="L46" s="24"/>
      <c r="M46" s="24"/>
    </row>
    <row r="47" spans="1:13" ht="10.5" customHeight="1" x14ac:dyDescent="0.2">
      <c r="A47" s="52" t="s">
        <v>166</v>
      </c>
      <c r="B47" s="24"/>
      <c r="C47" s="7"/>
      <c r="D47" s="7">
        <v>553</v>
      </c>
      <c r="E47" s="15" t="s">
        <v>214</v>
      </c>
      <c r="F47" s="83"/>
      <c r="G47" s="83"/>
      <c r="H47" s="80">
        <v>0</v>
      </c>
    </row>
    <row r="48" spans="1:13" s="67" customFormat="1" ht="10.5" customHeight="1" x14ac:dyDescent="0.2">
      <c r="A48" s="52" t="s">
        <v>167</v>
      </c>
      <c r="B48" s="25"/>
      <c r="C48" s="20"/>
      <c r="D48" s="7">
        <v>554</v>
      </c>
      <c r="E48" s="15" t="s">
        <v>73</v>
      </c>
      <c r="F48" s="83"/>
      <c r="G48" s="83"/>
      <c r="H48" s="80">
        <v>0</v>
      </c>
    </row>
    <row r="49" spans="1:13" ht="10.5" customHeight="1" x14ac:dyDescent="0.2">
      <c r="A49" s="52" t="s">
        <v>168</v>
      </c>
      <c r="B49" s="24"/>
      <c r="C49" s="7"/>
      <c r="D49" s="7">
        <v>555</v>
      </c>
      <c r="E49" s="15" t="s">
        <v>85</v>
      </c>
      <c r="F49" s="83"/>
      <c r="G49" s="83"/>
      <c r="H49" s="80">
        <v>0</v>
      </c>
    </row>
    <row r="50" spans="1:13" ht="10.5" customHeight="1" x14ac:dyDescent="0.2">
      <c r="A50" s="52" t="s">
        <v>169</v>
      </c>
      <c r="B50" s="24"/>
      <c r="C50" s="18"/>
      <c r="D50" s="18">
        <v>556</v>
      </c>
      <c r="E50" s="26" t="s">
        <v>86</v>
      </c>
      <c r="F50" s="83"/>
      <c r="G50" s="83"/>
      <c r="H50" s="80">
        <v>0</v>
      </c>
    </row>
    <row r="51" spans="1:13" s="67" customFormat="1" ht="10.5" customHeight="1" x14ac:dyDescent="0.2">
      <c r="A51" s="52" t="s">
        <v>170</v>
      </c>
      <c r="B51" s="25"/>
      <c r="C51" s="7"/>
      <c r="D51" s="7">
        <v>557</v>
      </c>
      <c r="E51" s="15" t="s">
        <v>215</v>
      </c>
      <c r="F51" s="83">
        <v>0</v>
      </c>
      <c r="G51" s="83">
        <v>58350</v>
      </c>
      <c r="H51" s="80">
        <v>0</v>
      </c>
    </row>
    <row r="52" spans="1:13" s="67" customFormat="1" ht="10.5" customHeight="1" x14ac:dyDescent="0.2">
      <c r="A52" s="52" t="s">
        <v>171</v>
      </c>
      <c r="B52" s="25"/>
      <c r="C52" s="7"/>
      <c r="D52" s="7">
        <v>558</v>
      </c>
      <c r="E52" s="15" t="s">
        <v>216</v>
      </c>
      <c r="F52" s="83">
        <v>146064</v>
      </c>
      <c r="G52" s="83">
        <v>467921</v>
      </c>
      <c r="H52" s="80">
        <v>320000</v>
      </c>
    </row>
    <row r="53" spans="1:13" ht="10.5" customHeight="1" x14ac:dyDescent="0.2">
      <c r="A53" s="52" t="s">
        <v>172</v>
      </c>
      <c r="B53" s="20">
        <v>56</v>
      </c>
      <c r="C53" s="34" t="s">
        <v>74</v>
      </c>
      <c r="D53" s="34"/>
      <c r="E53" s="34"/>
      <c r="F53" s="38">
        <f>SUM(F54:F57)</f>
        <v>0</v>
      </c>
      <c r="G53" s="38">
        <f>SUM(G54:G57)</f>
        <v>0</v>
      </c>
      <c r="H53" s="39">
        <f>SUM(H54:H57)</f>
        <v>0</v>
      </c>
      <c r="I53" s="24"/>
      <c r="J53" s="24"/>
      <c r="K53" s="24"/>
      <c r="L53" s="24"/>
      <c r="M53" s="24"/>
    </row>
    <row r="54" spans="1:13" s="67" customFormat="1" ht="10.5" customHeight="1" x14ac:dyDescent="0.2">
      <c r="A54" s="52" t="s">
        <v>173</v>
      </c>
      <c r="B54" s="25"/>
      <c r="C54" s="18"/>
      <c r="D54" s="19">
        <v>562</v>
      </c>
      <c r="E54" s="86" t="s">
        <v>20</v>
      </c>
      <c r="F54" s="83"/>
      <c r="G54" s="83"/>
      <c r="H54" s="80">
        <v>0</v>
      </c>
    </row>
    <row r="55" spans="1:13" s="67" customFormat="1" ht="10.5" customHeight="1" x14ac:dyDescent="0.2">
      <c r="A55" s="52" t="s">
        <v>174</v>
      </c>
      <c r="B55" s="25"/>
      <c r="C55" s="18"/>
      <c r="D55" s="19">
        <v>563</v>
      </c>
      <c r="E55" s="86" t="s">
        <v>71</v>
      </c>
      <c r="F55" s="83"/>
      <c r="G55" s="83"/>
      <c r="H55" s="80">
        <v>0</v>
      </c>
    </row>
    <row r="56" spans="1:13" s="67" customFormat="1" ht="10.5" customHeight="1" x14ac:dyDescent="0.2">
      <c r="A56" s="52" t="s">
        <v>175</v>
      </c>
      <c r="B56" s="25"/>
      <c r="C56" s="77"/>
      <c r="D56" s="19">
        <v>564</v>
      </c>
      <c r="E56" s="86" t="s">
        <v>75</v>
      </c>
      <c r="F56" s="83"/>
      <c r="G56" s="83"/>
      <c r="H56" s="80">
        <v>0</v>
      </c>
    </row>
    <row r="57" spans="1:13" s="67" customFormat="1" ht="10.5" customHeight="1" x14ac:dyDescent="0.2">
      <c r="A57" s="52" t="s">
        <v>176</v>
      </c>
      <c r="B57" s="25"/>
      <c r="C57" s="77"/>
      <c r="D57" s="19">
        <v>569</v>
      </c>
      <c r="E57" s="86" t="s">
        <v>76</v>
      </c>
      <c r="F57" s="83"/>
      <c r="G57" s="83"/>
      <c r="H57" s="80">
        <v>0</v>
      </c>
    </row>
    <row r="58" spans="1:13" ht="10.5" customHeight="1" x14ac:dyDescent="0.2">
      <c r="A58" s="52" t="s">
        <v>177</v>
      </c>
      <c r="B58" s="20">
        <v>57</v>
      </c>
      <c r="C58" s="34" t="s">
        <v>217</v>
      </c>
      <c r="D58" s="34"/>
      <c r="E58" s="34"/>
      <c r="F58" s="38">
        <f>SUM(F59:F59)</f>
        <v>0</v>
      </c>
      <c r="G58" s="38">
        <f>SUM(G59:G59)</f>
        <v>0</v>
      </c>
      <c r="H58" s="39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2" t="s">
        <v>178</v>
      </c>
      <c r="B59" s="24"/>
      <c r="C59" s="77"/>
      <c r="D59" s="19">
        <v>572</v>
      </c>
      <c r="E59" s="86" t="s">
        <v>218</v>
      </c>
      <c r="F59" s="83"/>
      <c r="G59" s="83"/>
      <c r="H59" s="80">
        <v>0</v>
      </c>
    </row>
    <row r="60" spans="1:13" ht="10.5" customHeight="1" x14ac:dyDescent="0.2">
      <c r="A60" s="52" t="s">
        <v>179</v>
      </c>
      <c r="B60" s="20">
        <v>59</v>
      </c>
      <c r="C60" s="34" t="s">
        <v>24</v>
      </c>
      <c r="D60" s="36"/>
      <c r="E60" s="36"/>
      <c r="F60" s="38">
        <f>SUM(F61:F62)</f>
        <v>0</v>
      </c>
      <c r="G60" s="38">
        <f>SUM(G61:G62)</f>
        <v>0</v>
      </c>
      <c r="H60" s="39">
        <f>SUM(H61:H62)</f>
        <v>0</v>
      </c>
    </row>
    <row r="61" spans="1:13" ht="10.5" customHeight="1" x14ac:dyDescent="0.2">
      <c r="A61" s="52" t="s">
        <v>180</v>
      </c>
      <c r="B61" s="24"/>
      <c r="C61" s="7"/>
      <c r="D61" s="27">
        <v>591</v>
      </c>
      <c r="E61" s="5" t="s">
        <v>25</v>
      </c>
      <c r="F61" s="83"/>
      <c r="G61" s="83"/>
      <c r="H61" s="80">
        <v>0</v>
      </c>
    </row>
    <row r="62" spans="1:13" ht="10.5" customHeight="1" x14ac:dyDescent="0.2">
      <c r="A62" s="52" t="s">
        <v>181</v>
      </c>
      <c r="B62" s="24"/>
      <c r="C62" s="18"/>
      <c r="D62" s="19">
        <v>595</v>
      </c>
      <c r="E62" s="28" t="s">
        <v>26</v>
      </c>
      <c r="F62" s="83"/>
      <c r="G62" s="83"/>
      <c r="H62" s="80">
        <v>0</v>
      </c>
    </row>
    <row r="63" spans="1:13" ht="10.5" customHeight="1" x14ac:dyDescent="0.2">
      <c r="A63" s="52" t="s">
        <v>182</v>
      </c>
      <c r="B63" s="304" t="s">
        <v>27</v>
      </c>
      <c r="C63" s="305"/>
      <c r="D63" s="305"/>
      <c r="E63" s="306"/>
      <c r="F63" s="56">
        <f>+F64+F70+F80+F86</f>
        <v>32432081</v>
      </c>
      <c r="G63" s="56">
        <f>+G64+G70+G80+G86</f>
        <v>33126519</v>
      </c>
      <c r="H63" s="57">
        <f>+H64+H70+H80+H86</f>
        <v>33920325</v>
      </c>
    </row>
    <row r="64" spans="1:13" ht="10.5" customHeight="1" x14ac:dyDescent="0.2">
      <c r="A64" s="52" t="s">
        <v>183</v>
      </c>
      <c r="B64" s="20">
        <v>60</v>
      </c>
      <c r="C64" s="34" t="s">
        <v>98</v>
      </c>
      <c r="D64" s="34"/>
      <c r="E64" s="34"/>
      <c r="F64" s="38">
        <f>SUM(F65:F69)</f>
        <v>238758</v>
      </c>
      <c r="G64" s="38">
        <f>SUM(G65:G69)</f>
        <v>253140</v>
      </c>
      <c r="H64" s="39">
        <f>SUM(H65:H69)</f>
        <v>225000</v>
      </c>
    </row>
    <row r="65" spans="1:8" ht="10.5" customHeight="1" x14ac:dyDescent="0.2">
      <c r="A65" s="52" t="s">
        <v>184</v>
      </c>
      <c r="B65" s="24"/>
      <c r="C65" s="17"/>
      <c r="D65" s="7">
        <v>601</v>
      </c>
      <c r="E65" s="15" t="s">
        <v>87</v>
      </c>
      <c r="F65" s="83">
        <v>0</v>
      </c>
      <c r="G65" s="83"/>
      <c r="H65" s="80">
        <v>0</v>
      </c>
    </row>
    <row r="66" spans="1:8" ht="10.5" customHeight="1" x14ac:dyDescent="0.2">
      <c r="A66" s="52" t="s">
        <v>185</v>
      </c>
      <c r="B66" s="24"/>
      <c r="C66" s="17"/>
      <c r="D66" s="7">
        <v>602</v>
      </c>
      <c r="E66" s="15" t="s">
        <v>88</v>
      </c>
      <c r="F66" s="83">
        <v>238758</v>
      </c>
      <c r="G66" s="83">
        <v>253140</v>
      </c>
      <c r="H66" s="80">
        <v>225000</v>
      </c>
    </row>
    <row r="67" spans="1:8" s="67" customFormat="1" ht="10.5" customHeight="1" x14ac:dyDescent="0.2">
      <c r="A67" s="52" t="s">
        <v>186</v>
      </c>
      <c r="B67" s="25"/>
      <c r="C67" s="77"/>
      <c r="D67" s="18">
        <v>603</v>
      </c>
      <c r="E67" s="26" t="s">
        <v>77</v>
      </c>
      <c r="F67" s="83">
        <v>0</v>
      </c>
      <c r="G67" s="83"/>
      <c r="H67" s="80">
        <v>0</v>
      </c>
    </row>
    <row r="68" spans="1:8" s="67" customFormat="1" ht="10.5" customHeight="1" x14ac:dyDescent="0.2">
      <c r="A68" s="52" t="s">
        <v>187</v>
      </c>
      <c r="B68" s="25"/>
      <c r="C68" s="77"/>
      <c r="D68" s="18">
        <v>604</v>
      </c>
      <c r="E68" s="26" t="s">
        <v>97</v>
      </c>
      <c r="F68" s="83"/>
      <c r="G68" s="83"/>
      <c r="H68" s="80">
        <v>0</v>
      </c>
    </row>
    <row r="69" spans="1:8" ht="10.5" customHeight="1" x14ac:dyDescent="0.2">
      <c r="A69" s="52" t="s">
        <v>188</v>
      </c>
      <c r="B69" s="24"/>
      <c r="C69" s="29"/>
      <c r="D69" s="18">
        <v>609</v>
      </c>
      <c r="E69" s="26" t="s">
        <v>92</v>
      </c>
      <c r="F69" s="83">
        <v>0</v>
      </c>
      <c r="G69" s="83">
        <v>0</v>
      </c>
      <c r="H69" s="80">
        <v>0</v>
      </c>
    </row>
    <row r="70" spans="1:8" ht="10.5" customHeight="1" x14ac:dyDescent="0.2">
      <c r="A70" s="52" t="s">
        <v>189</v>
      </c>
      <c r="B70" s="20">
        <v>64</v>
      </c>
      <c r="C70" s="34" t="s">
        <v>116</v>
      </c>
      <c r="D70" s="34"/>
      <c r="E70" s="34"/>
      <c r="F70" s="38">
        <f>SUM(F71:F79)</f>
        <v>1434615</v>
      </c>
      <c r="G70" s="38">
        <f>SUM(G71:G79)</f>
        <v>1657211</v>
      </c>
      <c r="H70" s="39">
        <f>SUM(H71:H79)</f>
        <v>1766128</v>
      </c>
    </row>
    <row r="71" spans="1:8" ht="10.5" customHeight="1" x14ac:dyDescent="0.2">
      <c r="A71" s="52" t="s">
        <v>190</v>
      </c>
      <c r="B71" s="24"/>
      <c r="C71" s="17"/>
      <c r="D71" s="7">
        <v>641</v>
      </c>
      <c r="E71" s="15" t="s">
        <v>19</v>
      </c>
      <c r="F71" s="83"/>
      <c r="G71" s="83"/>
      <c r="H71" s="80">
        <v>0</v>
      </c>
    </row>
    <row r="72" spans="1:8" ht="10.5" customHeight="1" x14ac:dyDescent="0.2">
      <c r="A72" s="52" t="s">
        <v>191</v>
      </c>
      <c r="B72" s="24"/>
      <c r="C72" s="17"/>
      <c r="D72" s="7">
        <v>642</v>
      </c>
      <c r="E72" s="15" t="s">
        <v>89</v>
      </c>
      <c r="F72" s="83"/>
      <c r="G72" s="83"/>
      <c r="H72" s="80">
        <v>0</v>
      </c>
    </row>
    <row r="73" spans="1:8" ht="10.5" customHeight="1" x14ac:dyDescent="0.2">
      <c r="A73" s="52" t="s">
        <v>192</v>
      </c>
      <c r="B73" s="24"/>
      <c r="C73" s="17"/>
      <c r="D73" s="7">
        <v>643</v>
      </c>
      <c r="E73" s="15" t="s">
        <v>208</v>
      </c>
      <c r="F73" s="83"/>
      <c r="G73" s="83"/>
      <c r="H73" s="80">
        <v>0</v>
      </c>
    </row>
    <row r="74" spans="1:8" ht="10.5" customHeight="1" x14ac:dyDescent="0.2">
      <c r="A74" s="52" t="s">
        <v>193</v>
      </c>
      <c r="B74" s="24"/>
      <c r="C74" s="17"/>
      <c r="D74" s="27">
        <v>644</v>
      </c>
      <c r="E74" s="15" t="s">
        <v>93</v>
      </c>
      <c r="F74" s="83"/>
      <c r="G74" s="83"/>
      <c r="H74" s="80">
        <v>0</v>
      </c>
    </row>
    <row r="75" spans="1:8" ht="10.5" customHeight="1" x14ac:dyDescent="0.2">
      <c r="A75" s="52" t="s">
        <v>194</v>
      </c>
      <c r="B75" s="24"/>
      <c r="C75" s="17"/>
      <c r="D75" s="27">
        <v>645</v>
      </c>
      <c r="E75" s="85" t="s">
        <v>78</v>
      </c>
      <c r="F75" s="83"/>
      <c r="G75" s="83"/>
      <c r="H75" s="80">
        <v>0</v>
      </c>
    </row>
    <row r="76" spans="1:8" ht="10.5" customHeight="1" x14ac:dyDescent="0.2">
      <c r="A76" s="52" t="s">
        <v>195</v>
      </c>
      <c r="B76" s="24"/>
      <c r="C76" s="17"/>
      <c r="D76" s="27">
        <v>646</v>
      </c>
      <c r="E76" s="85" t="s">
        <v>115</v>
      </c>
      <c r="F76" s="83"/>
      <c r="G76" s="83"/>
      <c r="H76" s="80">
        <v>0</v>
      </c>
    </row>
    <row r="77" spans="1:8" ht="10.5" customHeight="1" x14ac:dyDescent="0.2">
      <c r="A77" s="52" t="s">
        <v>196</v>
      </c>
      <c r="B77" s="24"/>
      <c r="C77" s="17"/>
      <c r="D77" s="27">
        <v>647</v>
      </c>
      <c r="E77" s="85" t="s">
        <v>79</v>
      </c>
      <c r="F77" s="83"/>
      <c r="G77" s="83"/>
      <c r="H77" s="80">
        <v>0</v>
      </c>
    </row>
    <row r="78" spans="1:8" ht="10.5" customHeight="1" x14ac:dyDescent="0.2">
      <c r="A78" s="52" t="s">
        <v>197</v>
      </c>
      <c r="B78" s="24"/>
      <c r="C78" s="17"/>
      <c r="D78" s="27">
        <v>648</v>
      </c>
      <c r="E78" s="85" t="s">
        <v>90</v>
      </c>
      <c r="F78" s="83">
        <v>384982</v>
      </c>
      <c r="G78" s="83">
        <v>699033</v>
      </c>
      <c r="H78" s="80">
        <v>796128</v>
      </c>
    </row>
    <row r="79" spans="1:8" ht="10.5" customHeight="1" x14ac:dyDescent="0.2">
      <c r="A79" s="52" t="s">
        <v>198</v>
      </c>
      <c r="B79" s="24"/>
      <c r="C79" s="29"/>
      <c r="D79" s="19">
        <v>649</v>
      </c>
      <c r="E79" s="86" t="s">
        <v>91</v>
      </c>
      <c r="F79" s="83">
        <v>1049633</v>
      </c>
      <c r="G79" s="83">
        <v>958178</v>
      </c>
      <c r="H79" s="80">
        <v>970000</v>
      </c>
    </row>
    <row r="80" spans="1:8" ht="10.5" customHeight="1" x14ac:dyDescent="0.2">
      <c r="A80" s="52" t="s">
        <v>199</v>
      </c>
      <c r="B80" s="20">
        <v>66</v>
      </c>
      <c r="C80" s="34" t="s">
        <v>80</v>
      </c>
      <c r="D80" s="34"/>
      <c r="E80" s="34"/>
      <c r="F80" s="38">
        <f>SUM(F81:F85)</f>
        <v>41</v>
      </c>
      <c r="G80" s="38">
        <f>SUM(G81:G85)</f>
        <v>21</v>
      </c>
      <c r="H80" s="39">
        <f>SUM(H81:H85)</f>
        <v>12</v>
      </c>
    </row>
    <row r="81" spans="1:8" ht="10.5" customHeight="1" x14ac:dyDescent="0.2">
      <c r="A81" s="52" t="s">
        <v>200</v>
      </c>
      <c r="B81" s="24"/>
      <c r="C81" s="29"/>
      <c r="D81" s="19">
        <v>662</v>
      </c>
      <c r="E81" s="86" t="s">
        <v>20</v>
      </c>
      <c r="F81" s="83">
        <v>41</v>
      </c>
      <c r="G81" s="83">
        <v>21</v>
      </c>
      <c r="H81" s="80">
        <v>12</v>
      </c>
    </row>
    <row r="82" spans="1:8" ht="10.5" customHeight="1" x14ac:dyDescent="0.2">
      <c r="A82" s="52" t="s">
        <v>201</v>
      </c>
      <c r="B82" s="24"/>
      <c r="C82" s="29"/>
      <c r="D82" s="19">
        <v>663</v>
      </c>
      <c r="E82" s="86" t="s">
        <v>81</v>
      </c>
      <c r="F82" s="83"/>
      <c r="G82" s="83"/>
      <c r="H82" s="80">
        <v>0</v>
      </c>
    </row>
    <row r="83" spans="1:8" ht="10.5" customHeight="1" x14ac:dyDescent="0.2">
      <c r="A83" s="52" t="s">
        <v>202</v>
      </c>
      <c r="B83" s="24"/>
      <c r="C83" s="29"/>
      <c r="D83" s="19">
        <v>664</v>
      </c>
      <c r="E83" s="86" t="s">
        <v>82</v>
      </c>
      <c r="F83" s="83"/>
      <c r="G83" s="83"/>
      <c r="H83" s="80">
        <v>0</v>
      </c>
    </row>
    <row r="84" spans="1:8" ht="10.5" customHeight="1" x14ac:dyDescent="0.2">
      <c r="A84" s="52" t="s">
        <v>203</v>
      </c>
      <c r="B84" s="24"/>
      <c r="C84" s="29"/>
      <c r="D84" s="19">
        <v>665</v>
      </c>
      <c r="E84" s="86" t="s">
        <v>209</v>
      </c>
      <c r="F84" s="83"/>
      <c r="G84" s="83"/>
      <c r="H84" s="80">
        <v>0</v>
      </c>
    </row>
    <row r="85" spans="1:8" ht="10.5" customHeight="1" x14ac:dyDescent="0.2">
      <c r="A85" s="52" t="s">
        <v>204</v>
      </c>
      <c r="B85" s="24"/>
      <c r="C85" s="29"/>
      <c r="D85" s="19">
        <v>669</v>
      </c>
      <c r="E85" s="86" t="s">
        <v>83</v>
      </c>
      <c r="F85" s="83"/>
      <c r="G85" s="83"/>
      <c r="H85" s="80">
        <v>0</v>
      </c>
    </row>
    <row r="86" spans="1:8" ht="10.5" customHeight="1" x14ac:dyDescent="0.2">
      <c r="A86" s="52" t="s">
        <v>205</v>
      </c>
      <c r="B86" s="20">
        <v>67</v>
      </c>
      <c r="C86" s="307" t="s">
        <v>210</v>
      </c>
      <c r="D86" s="308"/>
      <c r="E86" s="309"/>
      <c r="F86" s="38">
        <f>SUM(F87:F87)</f>
        <v>30758667</v>
      </c>
      <c r="G86" s="38">
        <f>SUM(G87:G87)</f>
        <v>31216147</v>
      </c>
      <c r="H86" s="39">
        <f>SUM(H87:H87)</f>
        <v>31929185</v>
      </c>
    </row>
    <row r="87" spans="1:8" ht="10.5" customHeight="1" x14ac:dyDescent="0.2">
      <c r="A87" s="52" t="s">
        <v>206</v>
      </c>
      <c r="B87" s="24"/>
      <c r="C87" s="29"/>
      <c r="D87" s="19">
        <v>672</v>
      </c>
      <c r="E87" s="86" t="s">
        <v>219</v>
      </c>
      <c r="F87" s="83">
        <v>30758667</v>
      </c>
      <c r="G87" s="83">
        <v>31216147</v>
      </c>
      <c r="H87" s="80">
        <v>31929185</v>
      </c>
    </row>
    <row r="88" spans="1:8" ht="10.5" customHeight="1" thickBot="1" x14ac:dyDescent="0.25">
      <c r="A88" s="61" t="s">
        <v>207</v>
      </c>
      <c r="B88" s="31" t="s">
        <v>223</v>
      </c>
      <c r="C88" s="32"/>
      <c r="D88" s="32"/>
      <c r="E88" s="33"/>
      <c r="F88" s="62">
        <f>+F63-F10</f>
        <v>2065</v>
      </c>
      <c r="G88" s="62">
        <f>+G63-G10</f>
        <v>193355</v>
      </c>
      <c r="H88" s="63">
        <f>+H63-H10</f>
        <v>0</v>
      </c>
    </row>
    <row r="89" spans="1:8" ht="9.75" customHeight="1" x14ac:dyDescent="0.2">
      <c r="A89" s="6"/>
      <c r="B89" s="64"/>
      <c r="C89" s="64"/>
      <c r="D89" s="64"/>
      <c r="E89" s="24"/>
      <c r="F89" s="40"/>
      <c r="G89" s="40"/>
      <c r="H89" s="40"/>
    </row>
    <row r="90" spans="1:8" ht="14.25" customHeight="1" x14ac:dyDescent="0.2"/>
    <row r="91" spans="1:8" s="13" customFormat="1" ht="14.25" customHeight="1" x14ac:dyDescent="0.2">
      <c r="A91" s="298" t="s">
        <v>299</v>
      </c>
      <c r="B91" s="310"/>
      <c r="C91" s="310"/>
      <c r="D91" s="310"/>
      <c r="E91" s="13" t="s">
        <v>350</v>
      </c>
      <c r="F91" s="114" t="s">
        <v>380</v>
      </c>
      <c r="G91" s="115"/>
      <c r="H91" s="71"/>
    </row>
    <row r="92" spans="1:8" s="13" customFormat="1" ht="11.25" x14ac:dyDescent="0.2"/>
    <row r="93" spans="1:8" s="13" customFormat="1" ht="11.25" x14ac:dyDescent="0.2">
      <c r="A93" s="298" t="s">
        <v>320</v>
      </c>
      <c r="B93" s="298"/>
      <c r="C93" s="298"/>
      <c r="D93" s="298"/>
      <c r="E93" s="113" t="s">
        <v>351</v>
      </c>
      <c r="F93" s="114" t="s">
        <v>380</v>
      </c>
      <c r="H93" s="71"/>
    </row>
    <row r="94" spans="1:8" s="13" customFormat="1" ht="11.25" x14ac:dyDescent="0.2">
      <c r="F94" s="116"/>
      <c r="H94" s="71"/>
    </row>
    <row r="95" spans="1:8" s="13" customFormat="1" ht="11.25" x14ac:dyDescent="0.2">
      <c r="A95" s="298" t="s">
        <v>283</v>
      </c>
      <c r="B95" s="298"/>
      <c r="C95" s="298"/>
      <c r="D95" s="298"/>
      <c r="E95" s="13" t="s">
        <v>250</v>
      </c>
      <c r="F95" s="114" t="s">
        <v>381</v>
      </c>
      <c r="G95" s="118"/>
      <c r="H95" s="71"/>
    </row>
    <row r="96" spans="1:8" x14ac:dyDescent="0.2">
      <c r="A96"/>
      <c r="B96"/>
      <c r="C96"/>
      <c r="D96"/>
      <c r="E96"/>
      <c r="F96" s="102"/>
      <c r="G96" s="117"/>
      <c r="H96" s="102"/>
    </row>
  </sheetData>
  <mergeCells count="12">
    <mergeCell ref="A93:D93"/>
    <mergeCell ref="A95:D95"/>
    <mergeCell ref="C8:D8"/>
    <mergeCell ref="B10:E10"/>
    <mergeCell ref="B63:E63"/>
    <mergeCell ref="C86:E86"/>
    <mergeCell ref="A91:D91"/>
    <mergeCell ref="B1:E1"/>
    <mergeCell ref="B2:E2"/>
    <mergeCell ref="A4:H4"/>
    <mergeCell ref="A6:H6"/>
    <mergeCell ref="A7:H7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7" orientation="portrait" r:id="rId1"/>
  <headerFooter alignWithMargins="0"/>
  <rowBreaks count="1" manualBreakCount="1"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zoomScaleNormal="100" workbookViewId="0">
      <selection activeCell="H10" sqref="H10"/>
    </sheetView>
  </sheetViews>
  <sheetFormatPr defaultColWidth="9.28515625" defaultRowHeight="12.75" x14ac:dyDescent="0.2"/>
  <cols>
    <col min="1" max="1" width="3.28515625" style="137" customWidth="1"/>
    <col min="2" max="2" width="38.42578125" style="137" customWidth="1"/>
    <col min="3" max="3" width="12.5703125" style="137" customWidth="1"/>
    <col min="4" max="4" width="2.5703125" style="137" customWidth="1"/>
    <col min="5" max="5" width="4" style="137" hidden="1" customWidth="1"/>
    <col min="6" max="6" width="3.28515625" style="137" customWidth="1"/>
    <col min="7" max="7" width="38.42578125" style="137" customWidth="1"/>
    <col min="8" max="8" width="12.5703125" style="137" customWidth="1"/>
    <col min="9" max="9" width="0" style="137" hidden="1" customWidth="1"/>
    <col min="10" max="10" width="9.42578125" style="137" customWidth="1"/>
    <col min="11" max="16384" width="9.28515625" style="137"/>
  </cols>
  <sheetData>
    <row r="1" spans="1:8" x14ac:dyDescent="0.2">
      <c r="A1" s="311" t="s">
        <v>0</v>
      </c>
      <c r="B1" s="312"/>
      <c r="C1" s="136"/>
      <c r="D1" s="136"/>
      <c r="E1" s="136"/>
      <c r="F1" s="136"/>
      <c r="G1" s="138" t="s">
        <v>29</v>
      </c>
    </row>
    <row r="2" spans="1:8" x14ac:dyDescent="0.2">
      <c r="A2" s="311" t="s">
        <v>119</v>
      </c>
      <c r="B2" s="312"/>
      <c r="C2" s="136"/>
      <c r="D2" s="136"/>
      <c r="E2" s="136"/>
      <c r="F2" s="136"/>
      <c r="G2" s="138" t="s">
        <v>123</v>
      </c>
      <c r="H2" s="139">
        <f>'P1 - Přehled'!H2</f>
        <v>1471</v>
      </c>
    </row>
    <row r="3" spans="1:8" x14ac:dyDescent="0.2">
      <c r="B3" s="136"/>
      <c r="C3" s="136"/>
      <c r="D3" s="136"/>
      <c r="E3" s="136"/>
      <c r="F3" s="136"/>
      <c r="G3" s="136"/>
      <c r="H3" s="138"/>
    </row>
    <row r="4" spans="1:8" x14ac:dyDescent="0.2">
      <c r="B4" s="314" t="s">
        <v>356</v>
      </c>
      <c r="C4" s="314"/>
      <c r="D4" s="314"/>
      <c r="E4" s="314"/>
      <c r="F4" s="314"/>
      <c r="G4" s="314"/>
      <c r="H4" s="314"/>
    </row>
    <row r="5" spans="1:8" x14ac:dyDescent="0.2">
      <c r="B5" s="140"/>
      <c r="C5" s="141"/>
      <c r="D5" s="141"/>
      <c r="E5" s="141"/>
      <c r="F5" s="141"/>
      <c r="G5" s="141"/>
      <c r="H5" s="141"/>
    </row>
    <row r="6" spans="1:8" x14ac:dyDescent="0.2">
      <c r="A6" s="315"/>
      <c r="B6" s="312"/>
      <c r="C6" s="312"/>
      <c r="D6" s="312"/>
      <c r="E6" s="312"/>
      <c r="F6" s="312"/>
      <c r="G6" s="312"/>
      <c r="H6" s="312"/>
    </row>
    <row r="7" spans="1:8" ht="41.25" customHeight="1" x14ac:dyDescent="0.2">
      <c r="A7" s="313" t="str">
        <f>'P1 - Přehled'!A6:H6</f>
        <v>Dětský domov, Jablonné v Podještědí, Zámecká 1, příspěvková organizace</v>
      </c>
      <c r="B7" s="313"/>
      <c r="C7" s="313"/>
      <c r="D7" s="313"/>
      <c r="E7" s="313"/>
      <c r="F7" s="313"/>
      <c r="G7" s="313"/>
      <c r="H7" s="313"/>
    </row>
    <row r="8" spans="1:8" x14ac:dyDescent="0.2">
      <c r="B8" s="136"/>
      <c r="C8" s="136"/>
      <c r="D8" s="136"/>
      <c r="E8" s="136"/>
      <c r="F8" s="136"/>
      <c r="G8" s="136"/>
      <c r="H8" s="136"/>
    </row>
    <row r="9" spans="1:8" ht="13.5" thickBot="1" x14ac:dyDescent="0.25">
      <c r="B9" s="140" t="s">
        <v>30</v>
      </c>
      <c r="C9" s="138" t="s">
        <v>117</v>
      </c>
      <c r="D9" s="136"/>
      <c r="E9" s="136"/>
      <c r="G9" s="144" t="s">
        <v>41</v>
      </c>
      <c r="H9" s="145" t="s">
        <v>117</v>
      </c>
    </row>
    <row r="10" spans="1:8" x14ac:dyDescent="0.2">
      <c r="A10" s="146">
        <v>1</v>
      </c>
      <c r="B10" s="147" t="s">
        <v>31</v>
      </c>
      <c r="C10" s="148">
        <v>225012</v>
      </c>
      <c r="D10" s="149"/>
      <c r="E10" s="149"/>
      <c r="F10" s="150">
        <v>37</v>
      </c>
      <c r="G10" s="151" t="s">
        <v>102</v>
      </c>
      <c r="H10" s="152">
        <v>1246974</v>
      </c>
    </row>
    <row r="11" spans="1:8" x14ac:dyDescent="0.2">
      <c r="A11" s="153">
        <v>2</v>
      </c>
      <c r="B11" s="154" t="s">
        <v>32</v>
      </c>
      <c r="C11" s="155">
        <v>8009519</v>
      </c>
      <c r="D11" s="149"/>
      <c r="E11" s="149"/>
      <c r="F11" s="156"/>
      <c r="G11" s="157" t="s">
        <v>263</v>
      </c>
      <c r="H11" s="158"/>
    </row>
    <row r="12" spans="1:8" x14ac:dyDescent="0.2">
      <c r="A12" s="153">
        <v>3</v>
      </c>
      <c r="B12" s="154" t="s">
        <v>297</v>
      </c>
      <c r="C12" s="155">
        <v>23919666</v>
      </c>
      <c r="D12" s="149"/>
      <c r="E12" s="149"/>
      <c r="F12" s="156">
        <v>38</v>
      </c>
      <c r="G12" s="159" t="s">
        <v>251</v>
      </c>
      <c r="H12" s="158">
        <v>37265</v>
      </c>
    </row>
    <row r="13" spans="1:8" ht="15" customHeight="1" x14ac:dyDescent="0.2">
      <c r="A13" s="153">
        <v>4</v>
      </c>
      <c r="B13" s="154" t="s">
        <v>33</v>
      </c>
      <c r="C13" s="155">
        <v>796128</v>
      </c>
      <c r="D13" s="149"/>
      <c r="E13" s="149"/>
      <c r="F13" s="160">
        <v>39</v>
      </c>
      <c r="G13" s="161" t="s">
        <v>236</v>
      </c>
      <c r="H13" s="162">
        <v>0</v>
      </c>
    </row>
    <row r="14" spans="1:8" x14ac:dyDescent="0.2">
      <c r="A14" s="153">
        <v>5</v>
      </c>
      <c r="B14" s="154" t="s">
        <v>34</v>
      </c>
      <c r="C14" s="155">
        <v>0</v>
      </c>
      <c r="D14" s="149"/>
      <c r="E14" s="149"/>
      <c r="F14" s="160">
        <v>40</v>
      </c>
      <c r="G14" s="163" t="s">
        <v>221</v>
      </c>
      <c r="H14" s="162">
        <v>194750</v>
      </c>
    </row>
    <row r="15" spans="1:8" ht="22.5" x14ac:dyDescent="0.2">
      <c r="A15" s="153">
        <v>6</v>
      </c>
      <c r="B15" s="154" t="s">
        <v>228</v>
      </c>
      <c r="C15" s="155">
        <v>0</v>
      </c>
      <c r="D15" s="149"/>
      <c r="E15" s="149"/>
      <c r="F15" s="164">
        <v>41</v>
      </c>
      <c r="G15" s="161" t="s">
        <v>240</v>
      </c>
      <c r="H15" s="162"/>
    </row>
    <row r="16" spans="1:8" x14ac:dyDescent="0.2">
      <c r="A16" s="153">
        <v>7</v>
      </c>
      <c r="B16" s="154" t="s">
        <v>35</v>
      </c>
      <c r="C16" s="155">
        <v>970000</v>
      </c>
      <c r="D16" s="149"/>
      <c r="E16" s="149"/>
      <c r="F16" s="165"/>
      <c r="G16" s="166"/>
      <c r="H16" s="167"/>
    </row>
    <row r="17" spans="1:14" x14ac:dyDescent="0.2">
      <c r="A17" s="153">
        <v>8</v>
      </c>
      <c r="B17" s="168" t="s">
        <v>111</v>
      </c>
      <c r="C17" s="169">
        <f>SUM(C10:C16)</f>
        <v>33920325</v>
      </c>
      <c r="D17" s="149"/>
      <c r="E17" s="149"/>
      <c r="F17" s="160">
        <v>42</v>
      </c>
      <c r="G17" s="161" t="s">
        <v>221</v>
      </c>
      <c r="H17" s="162">
        <v>544113</v>
      </c>
    </row>
    <row r="18" spans="1:14" x14ac:dyDescent="0.2">
      <c r="A18" s="153"/>
      <c r="B18" s="168"/>
      <c r="C18" s="155"/>
      <c r="D18" s="149"/>
      <c r="E18" s="149"/>
      <c r="F18" s="160">
        <v>43</v>
      </c>
      <c r="G18" s="161" t="s">
        <v>237</v>
      </c>
      <c r="H18" s="162">
        <v>5000</v>
      </c>
    </row>
    <row r="19" spans="1:14" x14ac:dyDescent="0.2">
      <c r="A19" s="153">
        <v>9</v>
      </c>
      <c r="B19" s="154" t="s">
        <v>259</v>
      </c>
      <c r="C19" s="155">
        <v>7100000</v>
      </c>
      <c r="D19" s="149"/>
      <c r="E19" s="149"/>
      <c r="F19" s="160">
        <v>44</v>
      </c>
      <c r="G19" s="163" t="s">
        <v>302</v>
      </c>
      <c r="H19" s="162">
        <v>196132</v>
      </c>
    </row>
    <row r="20" spans="1:14" x14ac:dyDescent="0.2">
      <c r="A20" s="153">
        <v>10</v>
      </c>
      <c r="B20" s="154" t="s">
        <v>13</v>
      </c>
      <c r="C20" s="170">
        <v>23792071</v>
      </c>
      <c r="D20" s="149"/>
      <c r="E20" s="149"/>
      <c r="F20" s="160">
        <v>45</v>
      </c>
      <c r="G20" s="161" t="s">
        <v>303</v>
      </c>
      <c r="H20" s="162">
        <v>0</v>
      </c>
    </row>
    <row r="21" spans="1:14" x14ac:dyDescent="0.2">
      <c r="A21" s="153">
        <v>11</v>
      </c>
      <c r="B21" s="154" t="s">
        <v>258</v>
      </c>
      <c r="C21" s="170">
        <v>0</v>
      </c>
      <c r="D21" s="149"/>
      <c r="E21" s="149"/>
      <c r="F21" s="160">
        <v>46</v>
      </c>
      <c r="G21" s="171" t="s">
        <v>304</v>
      </c>
      <c r="H21" s="172">
        <f>H17+H18+H20+H19</f>
        <v>745245</v>
      </c>
    </row>
    <row r="22" spans="1:14" x14ac:dyDescent="0.2">
      <c r="A22" s="153">
        <v>12</v>
      </c>
      <c r="B22" s="154" t="s">
        <v>260</v>
      </c>
      <c r="C22" s="170">
        <v>2103735</v>
      </c>
      <c r="D22" s="149"/>
      <c r="E22" s="149"/>
      <c r="F22" s="165"/>
      <c r="G22" s="166"/>
      <c r="H22" s="167"/>
    </row>
    <row r="23" spans="1:14" x14ac:dyDescent="0.2">
      <c r="A23" s="153">
        <v>13</v>
      </c>
      <c r="B23" s="154" t="s">
        <v>40</v>
      </c>
      <c r="C23" s="155">
        <v>924519</v>
      </c>
      <c r="D23" s="149"/>
      <c r="E23" s="149"/>
      <c r="F23" s="160">
        <v>47</v>
      </c>
      <c r="G23" s="163" t="s">
        <v>100</v>
      </c>
      <c r="H23" s="162">
        <v>0</v>
      </c>
      <c r="N23" s="173"/>
    </row>
    <row r="24" spans="1:14" x14ac:dyDescent="0.2">
      <c r="A24" s="153">
        <v>14</v>
      </c>
      <c r="B24" s="174" t="s">
        <v>247</v>
      </c>
      <c r="C24" s="155">
        <v>0</v>
      </c>
      <c r="D24" s="149"/>
      <c r="E24" s="149"/>
      <c r="F24" s="160">
        <v>48</v>
      </c>
      <c r="G24" s="163" t="s">
        <v>309</v>
      </c>
      <c r="H24" s="162">
        <f>[1]DD_Jablonne_pr.4_uprava!E64</f>
        <v>0</v>
      </c>
    </row>
    <row r="25" spans="1:14" x14ac:dyDescent="0.2">
      <c r="A25" s="153"/>
      <c r="B25" s="154"/>
      <c r="C25" s="155"/>
      <c r="D25" s="149"/>
      <c r="E25" s="149"/>
      <c r="F25" s="160">
        <v>49</v>
      </c>
      <c r="G25" s="163" t="s">
        <v>265</v>
      </c>
      <c r="H25" s="162">
        <v>500000</v>
      </c>
    </row>
    <row r="26" spans="1:14" x14ac:dyDescent="0.2">
      <c r="A26" s="153">
        <v>15</v>
      </c>
      <c r="B26" s="168" t="s">
        <v>112</v>
      </c>
      <c r="C26" s="169">
        <f>SUM(C19:C24)</f>
        <v>33920325</v>
      </c>
      <c r="D26" s="149"/>
      <c r="E26" s="149"/>
      <c r="F26" s="160">
        <v>50</v>
      </c>
      <c r="G26" s="161" t="s">
        <v>238</v>
      </c>
      <c r="H26" s="162">
        <v>20000</v>
      </c>
    </row>
    <row r="27" spans="1:14" x14ac:dyDescent="0.2">
      <c r="A27" s="175"/>
      <c r="B27" s="176"/>
      <c r="C27" s="155"/>
      <c r="D27" s="149"/>
      <c r="E27" s="149"/>
      <c r="F27" s="164">
        <v>51</v>
      </c>
      <c r="G27" s="161" t="s">
        <v>248</v>
      </c>
      <c r="H27" s="162">
        <v>738863</v>
      </c>
    </row>
    <row r="28" spans="1:14" ht="25.5" customHeight="1" x14ac:dyDescent="0.2">
      <c r="A28" s="177">
        <v>16</v>
      </c>
      <c r="B28" s="168" t="s">
        <v>224</v>
      </c>
      <c r="C28" s="178">
        <f>+C17-C26</f>
        <v>0</v>
      </c>
      <c r="D28" s="149"/>
      <c r="E28" s="149"/>
      <c r="F28" s="164">
        <v>52</v>
      </c>
      <c r="G28" s="179" t="s">
        <v>254</v>
      </c>
      <c r="H28" s="180"/>
    </row>
    <row r="29" spans="1:14" ht="13.5" thickBot="1" x14ac:dyDescent="0.25">
      <c r="A29" s="181"/>
      <c r="B29" s="182"/>
      <c r="C29" s="183"/>
      <c r="D29" s="149"/>
      <c r="E29" s="149"/>
      <c r="F29" s="184">
        <v>53</v>
      </c>
      <c r="G29" s="161" t="s">
        <v>220</v>
      </c>
      <c r="H29" s="162">
        <v>37265</v>
      </c>
    </row>
    <row r="30" spans="1:14" ht="22.5" x14ac:dyDescent="0.2">
      <c r="C30" s="149"/>
      <c r="D30" s="149"/>
      <c r="E30" s="149"/>
      <c r="F30" s="164">
        <v>54</v>
      </c>
      <c r="G30" s="185" t="s">
        <v>252</v>
      </c>
      <c r="H30" s="180">
        <f>[1]DD_Jablonne_pr.4_uprava!D64</f>
        <v>0</v>
      </c>
    </row>
    <row r="31" spans="1:14" ht="23.25" thickBot="1" x14ac:dyDescent="0.25">
      <c r="A31" s="136"/>
      <c r="B31" s="140" t="s">
        <v>244</v>
      </c>
      <c r="C31" s="186" t="s">
        <v>117</v>
      </c>
      <c r="D31" s="149"/>
      <c r="E31" s="149"/>
      <c r="F31" s="164">
        <v>55</v>
      </c>
      <c r="G31" s="161" t="s">
        <v>239</v>
      </c>
      <c r="H31" s="162">
        <v>0</v>
      </c>
    </row>
    <row r="32" spans="1:14" x14ac:dyDescent="0.2">
      <c r="A32" s="187">
        <v>17</v>
      </c>
      <c r="B32" s="188" t="s">
        <v>102</v>
      </c>
      <c r="C32" s="189">
        <v>396502</v>
      </c>
      <c r="D32" s="149"/>
      <c r="E32" s="149"/>
      <c r="F32" s="160">
        <v>56</v>
      </c>
      <c r="G32" s="171" t="s">
        <v>305</v>
      </c>
      <c r="H32" s="172">
        <f>SUM(H23:H31)</f>
        <v>1296128</v>
      </c>
    </row>
    <row r="33" spans="1:8" ht="13.5" customHeight="1" x14ac:dyDescent="0.2">
      <c r="A33" s="190">
        <v>18</v>
      </c>
      <c r="B33" s="191" t="s">
        <v>222</v>
      </c>
      <c r="C33" s="192">
        <v>0</v>
      </c>
      <c r="D33" s="149"/>
      <c r="E33" s="149"/>
      <c r="F33" s="160"/>
      <c r="G33" s="171"/>
      <c r="H33" s="172"/>
    </row>
    <row r="34" spans="1:8" x14ac:dyDescent="0.2">
      <c r="A34" s="190">
        <v>19</v>
      </c>
      <c r="B34" s="191" t="s">
        <v>295</v>
      </c>
      <c r="C34" s="192">
        <v>0</v>
      </c>
      <c r="D34" s="149"/>
      <c r="E34" s="149"/>
      <c r="F34" s="160">
        <v>57</v>
      </c>
      <c r="G34" s="171" t="s">
        <v>101</v>
      </c>
      <c r="H34" s="172">
        <f>H10+H21-H32</f>
        <v>696091</v>
      </c>
    </row>
    <row r="35" spans="1:8" x14ac:dyDescent="0.2">
      <c r="A35" s="190"/>
      <c r="B35" s="193"/>
      <c r="C35" s="192"/>
      <c r="D35" s="149"/>
      <c r="E35" s="149"/>
      <c r="F35" s="165"/>
      <c r="G35" s="166"/>
      <c r="H35" s="167"/>
    </row>
    <row r="36" spans="1:8" ht="39" customHeight="1" x14ac:dyDescent="0.2">
      <c r="A36" s="194">
        <v>20</v>
      </c>
      <c r="B36" s="195" t="s">
        <v>103</v>
      </c>
      <c r="C36" s="196">
        <v>924519</v>
      </c>
      <c r="D36" s="149"/>
      <c r="E36" s="149"/>
      <c r="F36" s="164">
        <v>58</v>
      </c>
      <c r="G36" s="161" t="s">
        <v>314</v>
      </c>
      <c r="H36" s="162">
        <v>0</v>
      </c>
    </row>
    <row r="37" spans="1:8" x14ac:dyDescent="0.2">
      <c r="A37" s="194">
        <v>21</v>
      </c>
      <c r="B37" s="195" t="s">
        <v>104</v>
      </c>
      <c r="C37" s="196">
        <v>600000</v>
      </c>
      <c r="D37" s="149"/>
      <c r="E37" s="149"/>
      <c r="F37" s="160"/>
      <c r="G37" s="163"/>
      <c r="H37" s="162"/>
    </row>
    <row r="38" spans="1:8" x14ac:dyDescent="0.2">
      <c r="A38" s="194">
        <v>22</v>
      </c>
      <c r="B38" s="195" t="s">
        <v>298</v>
      </c>
      <c r="C38" s="196">
        <v>0</v>
      </c>
      <c r="D38" s="149"/>
      <c r="E38" s="149"/>
      <c r="F38" s="160">
        <v>59</v>
      </c>
      <c r="G38" s="171" t="s">
        <v>264</v>
      </c>
      <c r="H38" s="172">
        <v>711091</v>
      </c>
    </row>
    <row r="39" spans="1:8" ht="23.25" thickBot="1" x14ac:dyDescent="0.25">
      <c r="A39" s="194">
        <v>23</v>
      </c>
      <c r="B39" s="179" t="s">
        <v>246</v>
      </c>
      <c r="C39" s="196">
        <v>0</v>
      </c>
      <c r="D39" s="197"/>
      <c r="E39" s="197"/>
      <c r="F39" s="198"/>
      <c r="G39" s="199"/>
      <c r="H39" s="200"/>
    </row>
    <row r="40" spans="1:8" x14ac:dyDescent="0.2">
      <c r="A40" s="194">
        <v>24</v>
      </c>
      <c r="B40" s="179" t="s">
        <v>257</v>
      </c>
      <c r="C40" s="196">
        <v>0</v>
      </c>
      <c r="D40" s="197"/>
      <c r="E40" s="197"/>
      <c r="F40" s="201"/>
      <c r="G40" s="202"/>
      <c r="H40" s="203"/>
    </row>
    <row r="41" spans="1:8" ht="22.5" x14ac:dyDescent="0.2">
      <c r="A41" s="194">
        <v>25</v>
      </c>
      <c r="B41" s="179" t="s">
        <v>105</v>
      </c>
      <c r="C41" s="196">
        <v>0</v>
      </c>
      <c r="D41" s="197"/>
      <c r="E41" s="197"/>
      <c r="H41" s="204"/>
    </row>
    <row r="42" spans="1:8" x14ac:dyDescent="0.2">
      <c r="A42" s="194">
        <v>26</v>
      </c>
      <c r="B42" s="195" t="s">
        <v>106</v>
      </c>
      <c r="C42" s="196">
        <v>500000</v>
      </c>
      <c r="D42" s="197"/>
      <c r="E42" s="197"/>
      <c r="H42" s="204"/>
    </row>
    <row r="43" spans="1:8" ht="13.5" thickBot="1" x14ac:dyDescent="0.25">
      <c r="A43" s="194">
        <v>27</v>
      </c>
      <c r="B43" s="179" t="s">
        <v>110</v>
      </c>
      <c r="C43" s="196">
        <v>0</v>
      </c>
      <c r="D43" s="149"/>
      <c r="E43" s="149"/>
      <c r="F43" s="149"/>
      <c r="G43" s="205" t="s">
        <v>42</v>
      </c>
      <c r="H43" s="186" t="s">
        <v>117</v>
      </c>
    </row>
    <row r="44" spans="1:8" ht="14.25" customHeight="1" x14ac:dyDescent="0.2">
      <c r="A44" s="194">
        <v>28</v>
      </c>
      <c r="B44" s="206" t="s">
        <v>99</v>
      </c>
      <c r="C44" s="172">
        <f>SUM(C36:C43)</f>
        <v>2024519</v>
      </c>
      <c r="D44" s="149"/>
      <c r="E44" s="149"/>
      <c r="F44" s="187">
        <v>60</v>
      </c>
      <c r="G44" s="207" t="s">
        <v>102</v>
      </c>
      <c r="H44" s="189">
        <v>354236</v>
      </c>
    </row>
    <row r="45" spans="1:8" x14ac:dyDescent="0.2">
      <c r="A45" s="194"/>
      <c r="B45" s="208"/>
      <c r="C45" s="167"/>
      <c r="D45" s="149"/>
      <c r="E45" s="149"/>
      <c r="F45" s="165"/>
      <c r="G45" s="166"/>
      <c r="H45" s="167"/>
    </row>
    <row r="46" spans="1:8" x14ac:dyDescent="0.2">
      <c r="A46" s="194">
        <v>29</v>
      </c>
      <c r="B46" s="195" t="s">
        <v>38</v>
      </c>
      <c r="C46" s="196">
        <v>1176500</v>
      </c>
      <c r="D46" s="149"/>
      <c r="E46" s="149"/>
      <c r="F46" s="190">
        <v>61</v>
      </c>
      <c r="G46" s="209" t="s">
        <v>225</v>
      </c>
      <c r="H46" s="192">
        <v>0</v>
      </c>
    </row>
    <row r="47" spans="1:8" x14ac:dyDescent="0.2">
      <c r="A47" s="194">
        <v>30</v>
      </c>
      <c r="B47" s="195" t="s">
        <v>37</v>
      </c>
      <c r="C47" s="196">
        <f>[1]DD_Jablonne_pr.4_uprava!C16</f>
        <v>0</v>
      </c>
      <c r="D47" s="197"/>
      <c r="E47" s="197"/>
      <c r="F47" s="194">
        <v>62</v>
      </c>
      <c r="G47" s="206" t="s">
        <v>304</v>
      </c>
      <c r="H47" s="210">
        <f>SUM(H46:H46)</f>
        <v>0</v>
      </c>
    </row>
    <row r="48" spans="1:8" x14ac:dyDescent="0.2">
      <c r="A48" s="194">
        <v>31</v>
      </c>
      <c r="B48" s="195" t="s">
        <v>235</v>
      </c>
      <c r="C48" s="196">
        <v>0</v>
      </c>
      <c r="D48" s="149"/>
      <c r="E48" s="149"/>
      <c r="F48" s="211"/>
      <c r="G48" s="212"/>
      <c r="H48" s="167"/>
    </row>
    <row r="49" spans="1:8" ht="22.5" x14ac:dyDescent="0.2">
      <c r="A49" s="213">
        <v>32</v>
      </c>
      <c r="B49" s="214" t="s">
        <v>300</v>
      </c>
      <c r="C49" s="196">
        <v>599499</v>
      </c>
      <c r="D49" s="149"/>
      <c r="E49" s="149"/>
      <c r="F49" s="213">
        <v>63</v>
      </c>
      <c r="G49" s="215" t="s">
        <v>317</v>
      </c>
      <c r="H49" s="162">
        <v>0</v>
      </c>
    </row>
    <row r="50" spans="1:8" x14ac:dyDescent="0.2">
      <c r="A50" s="194">
        <v>33</v>
      </c>
      <c r="B50" s="195" t="s">
        <v>36</v>
      </c>
      <c r="C50" s="196">
        <f>[1]DD_Jablonne_pr.4_uprava!C9</f>
        <v>0</v>
      </c>
      <c r="D50" s="149"/>
      <c r="E50" s="149"/>
      <c r="F50" s="194">
        <v>64</v>
      </c>
      <c r="G50" s="216" t="s">
        <v>301</v>
      </c>
      <c r="H50" s="162">
        <v>0</v>
      </c>
    </row>
    <row r="51" spans="1:8" x14ac:dyDescent="0.2">
      <c r="A51" s="194">
        <v>34</v>
      </c>
      <c r="B51" s="195" t="s">
        <v>39</v>
      </c>
      <c r="C51" s="196"/>
      <c r="D51" s="217"/>
      <c r="E51" s="217"/>
      <c r="F51" s="194">
        <v>65</v>
      </c>
      <c r="G51" s="206" t="s">
        <v>305</v>
      </c>
      <c r="H51" s="218">
        <f>SUM(H49:H50)</f>
        <v>0</v>
      </c>
    </row>
    <row r="52" spans="1:8" x14ac:dyDescent="0.2">
      <c r="A52" s="194">
        <v>35</v>
      </c>
      <c r="B52" s="206" t="s">
        <v>109</v>
      </c>
      <c r="C52" s="172">
        <f>SUM(C46:C51)</f>
        <v>1775999</v>
      </c>
      <c r="D52" s="217"/>
      <c r="E52" s="217"/>
      <c r="F52" s="211"/>
      <c r="G52" s="203" t="s">
        <v>311</v>
      </c>
      <c r="H52" s="196">
        <v>0</v>
      </c>
    </row>
    <row r="53" spans="1:8" x14ac:dyDescent="0.2">
      <c r="A53" s="219"/>
      <c r="B53" s="203" t="s">
        <v>311</v>
      </c>
      <c r="C53" s="196">
        <v>0</v>
      </c>
      <c r="D53" s="217"/>
      <c r="E53" s="217"/>
      <c r="F53" s="194">
        <v>66</v>
      </c>
      <c r="G53" s="206" t="s">
        <v>312</v>
      </c>
      <c r="H53" s="172">
        <f>H44+H47-H51-H52</f>
        <v>354236</v>
      </c>
    </row>
    <row r="54" spans="1:8" ht="13.5" thickBot="1" x14ac:dyDescent="0.25">
      <c r="A54" s="194">
        <v>36</v>
      </c>
      <c r="B54" s="206" t="s">
        <v>312</v>
      </c>
      <c r="C54" s="172">
        <f>+C32+C44-C52-C53</f>
        <v>645022</v>
      </c>
      <c r="D54" s="217"/>
      <c r="E54" s="217"/>
      <c r="F54" s="165"/>
      <c r="G54" s="220" t="s">
        <v>313</v>
      </c>
      <c r="H54" s="221"/>
    </row>
    <row r="55" spans="1:8" ht="13.5" thickBot="1" x14ac:dyDescent="0.25">
      <c r="A55" s="222"/>
      <c r="B55" s="220" t="s">
        <v>313</v>
      </c>
      <c r="C55" s="221"/>
      <c r="D55" s="217"/>
      <c r="E55" s="217"/>
      <c r="F55" s="223"/>
      <c r="G55" s="224"/>
      <c r="H55" s="225"/>
    </row>
    <row r="56" spans="1:8" x14ac:dyDescent="0.2">
      <c r="D56" s="204"/>
      <c r="E56" s="204"/>
    </row>
    <row r="57" spans="1:8" x14ac:dyDescent="0.2">
      <c r="B57" s="136"/>
      <c r="C57" s="149"/>
      <c r="D57" s="217"/>
      <c r="E57" s="217"/>
      <c r="H57" s="226"/>
    </row>
    <row r="58" spans="1:8" x14ac:dyDescent="0.2">
      <c r="A58" s="311" t="s">
        <v>352</v>
      </c>
      <c r="B58" s="312"/>
      <c r="C58" s="114" t="s">
        <v>380</v>
      </c>
      <c r="D58" s="149"/>
      <c r="E58" s="149"/>
      <c r="G58" s="136"/>
    </row>
    <row r="59" spans="1:8" s="227" customFormat="1" ht="15" customHeight="1" x14ac:dyDescent="0.2">
      <c r="A59" s="137"/>
      <c r="B59" s="136"/>
      <c r="C59" s="13"/>
      <c r="D59" s="136"/>
      <c r="E59" s="136"/>
      <c r="F59" s="137"/>
      <c r="G59" s="136"/>
      <c r="H59" s="226"/>
    </row>
    <row r="60" spans="1:8" s="227" customFormat="1" ht="15" customHeight="1" x14ac:dyDescent="0.2">
      <c r="A60" s="311" t="s">
        <v>353</v>
      </c>
      <c r="B60" s="312"/>
      <c r="C60" s="114" t="s">
        <v>380</v>
      </c>
      <c r="D60" s="136"/>
      <c r="E60" s="136"/>
      <c r="F60" s="136"/>
      <c r="G60" s="136"/>
    </row>
    <row r="61" spans="1:8" s="227" customFormat="1" ht="15" customHeight="1" x14ac:dyDescent="0.2">
      <c r="A61" s="137"/>
      <c r="B61" s="136"/>
      <c r="C61" s="116"/>
      <c r="D61" s="136"/>
      <c r="E61" s="136"/>
      <c r="F61" s="136"/>
      <c r="G61" s="136"/>
    </row>
    <row r="62" spans="1:8" s="227" customFormat="1" ht="15" customHeight="1" x14ac:dyDescent="0.2">
      <c r="A62" s="311" t="s">
        <v>288</v>
      </c>
      <c r="B62" s="312"/>
      <c r="C62" s="114" t="s">
        <v>381</v>
      </c>
      <c r="D62" s="136"/>
      <c r="E62" s="136"/>
      <c r="F62" s="136"/>
      <c r="G62" s="136"/>
    </row>
    <row r="63" spans="1:8" s="227" customFormat="1" ht="15" customHeight="1" x14ac:dyDescent="0.2">
      <c r="A63" s="228"/>
      <c r="B63" s="173"/>
      <c r="D63" s="136"/>
      <c r="E63" s="136"/>
      <c r="F63" s="136"/>
      <c r="H63" s="138"/>
    </row>
    <row r="64" spans="1:8" s="227" customFormat="1" ht="15" customHeight="1" x14ac:dyDescent="0.2">
      <c r="A64" s="228"/>
      <c r="F64" s="136"/>
      <c r="G64" s="136"/>
      <c r="H64" s="229"/>
    </row>
    <row r="65" spans="1:8" s="227" customFormat="1" ht="15" customHeight="1" x14ac:dyDescent="0.2">
      <c r="A65" s="230"/>
      <c r="B65" s="231"/>
      <c r="C65" s="230"/>
      <c r="F65" s="136"/>
      <c r="G65" s="136"/>
      <c r="H65" s="229"/>
    </row>
    <row r="66" spans="1:8" ht="17.25" customHeight="1" x14ac:dyDescent="0.2">
      <c r="B66" s="230"/>
      <c r="C66" s="230"/>
      <c r="D66" s="136"/>
      <c r="E66" s="136"/>
      <c r="F66" s="227"/>
      <c r="G66" s="227"/>
      <c r="H66" s="227"/>
    </row>
    <row r="67" spans="1:8" x14ac:dyDescent="0.2">
      <c r="A67" s="311"/>
      <c r="B67" s="312"/>
      <c r="C67" s="136"/>
      <c r="D67" s="136"/>
      <c r="E67" s="136"/>
      <c r="F67" s="227"/>
      <c r="G67" s="227"/>
      <c r="H67" s="227"/>
    </row>
    <row r="68" spans="1:8" x14ac:dyDescent="0.2">
      <c r="B68" s="136"/>
      <c r="C68" s="136"/>
      <c r="D68" s="136"/>
      <c r="E68" s="136"/>
      <c r="G68" s="227"/>
      <c r="H68" s="227"/>
    </row>
    <row r="69" spans="1:8" x14ac:dyDescent="0.2">
      <c r="A69" s="311"/>
      <c r="B69" s="312"/>
      <c r="C69" s="136"/>
      <c r="D69" s="230"/>
      <c r="E69" s="230"/>
      <c r="F69" s="230"/>
      <c r="G69" s="230"/>
    </row>
    <row r="70" spans="1:8" ht="5.25" customHeight="1" x14ac:dyDescent="0.2">
      <c r="B70" s="136"/>
      <c r="C70" s="136"/>
      <c r="D70" s="230"/>
      <c r="E70" s="230"/>
      <c r="F70" s="136"/>
      <c r="G70" s="136"/>
    </row>
    <row r="71" spans="1:8" x14ac:dyDescent="0.2">
      <c r="A71" s="311"/>
      <c r="B71" s="312"/>
      <c r="C71" s="136"/>
      <c r="D71" s="136"/>
      <c r="E71" s="136"/>
      <c r="F71" s="136"/>
      <c r="G71" s="136"/>
    </row>
    <row r="72" spans="1:8" ht="6" customHeight="1" x14ac:dyDescent="0.2">
      <c r="D72" s="136"/>
      <c r="E72" s="136"/>
      <c r="F72" s="136"/>
      <c r="G72" s="136"/>
    </row>
    <row r="73" spans="1:8" x14ac:dyDescent="0.2">
      <c r="D73" s="136"/>
      <c r="E73" s="136"/>
      <c r="F73" s="136"/>
      <c r="G73" s="136"/>
    </row>
    <row r="74" spans="1:8" ht="8.25" customHeight="1" x14ac:dyDescent="0.2">
      <c r="D74" s="136"/>
      <c r="E74" s="136"/>
      <c r="F74" s="136"/>
      <c r="G74" s="136"/>
    </row>
    <row r="75" spans="1:8" x14ac:dyDescent="0.2">
      <c r="D75" s="136"/>
      <c r="E75" s="136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zoomScaleNormal="100" workbookViewId="0">
      <selection activeCell="M18" sqref="M18"/>
    </sheetView>
  </sheetViews>
  <sheetFormatPr defaultColWidth="9.28515625" defaultRowHeight="12.75" x14ac:dyDescent="0.2"/>
  <cols>
    <col min="1" max="1" width="6.7109375" style="137" customWidth="1"/>
    <col min="2" max="2" width="51.5703125" style="137" customWidth="1"/>
    <col min="3" max="3" width="4" style="137" customWidth="1"/>
    <col min="4" max="4" width="17.28515625" style="137" customWidth="1"/>
    <col min="5" max="5" width="7" style="137" customWidth="1"/>
    <col min="6" max="6" width="5.5703125" style="137" customWidth="1"/>
    <col min="7" max="7" width="0.28515625" style="137" customWidth="1"/>
    <col min="8" max="8" width="11" style="137" customWidth="1"/>
    <col min="9" max="16384" width="9.28515625" style="137"/>
  </cols>
  <sheetData>
    <row r="1" spans="1:8" x14ac:dyDescent="0.2">
      <c r="A1" s="142" t="s">
        <v>0</v>
      </c>
      <c r="B1" s="229"/>
      <c r="C1" s="136"/>
      <c r="D1" s="138" t="s">
        <v>43</v>
      </c>
      <c r="E1" s="138"/>
    </row>
    <row r="2" spans="1:8" x14ac:dyDescent="0.2">
      <c r="A2" s="142" t="s">
        <v>119</v>
      </c>
      <c r="B2" s="142"/>
      <c r="C2" s="136"/>
      <c r="D2" s="138" t="s">
        <v>123</v>
      </c>
      <c r="E2" s="139">
        <f>'P1 - Přehled'!H2</f>
        <v>1471</v>
      </c>
    </row>
    <row r="3" spans="1:8" x14ac:dyDescent="0.2">
      <c r="A3" s="136"/>
      <c r="B3" s="136"/>
      <c r="C3" s="136"/>
      <c r="D3" s="136"/>
      <c r="E3" s="136"/>
    </row>
    <row r="4" spans="1:8" x14ac:dyDescent="0.2">
      <c r="A4" s="314" t="s">
        <v>357</v>
      </c>
      <c r="B4" s="314"/>
      <c r="C4" s="314"/>
      <c r="D4" s="314"/>
      <c r="E4" s="314"/>
    </row>
    <row r="5" spans="1:8" x14ac:dyDescent="0.2">
      <c r="A5" s="319" t="s">
        <v>233</v>
      </c>
      <c r="B5" s="320"/>
      <c r="C5" s="320"/>
      <c r="D5" s="320"/>
      <c r="E5" s="320"/>
    </row>
    <row r="6" spans="1:8" x14ac:dyDescent="0.2">
      <c r="A6" s="315"/>
      <c r="B6" s="312"/>
      <c r="C6" s="312"/>
      <c r="D6" s="312"/>
      <c r="E6" s="312"/>
      <c r="F6" s="312"/>
      <c r="G6" s="312"/>
      <c r="H6" s="312"/>
    </row>
    <row r="7" spans="1:8" ht="37.5" customHeight="1" x14ac:dyDescent="0.2">
      <c r="A7" s="313" t="str">
        <f>'P1 - Přehled'!A6:H6</f>
        <v>Dětský domov, Jablonné v Podještědí, Zámecká 1, příspěvková organizace</v>
      </c>
      <c r="B7" s="321"/>
      <c r="C7" s="321"/>
      <c r="D7" s="321"/>
      <c r="E7" s="321"/>
      <c r="F7" s="143"/>
      <c r="G7" s="232"/>
      <c r="H7" s="143"/>
    </row>
    <row r="8" spans="1:8" x14ac:dyDescent="0.2">
      <c r="A8" s="315"/>
      <c r="B8" s="312"/>
      <c r="C8" s="312"/>
      <c r="D8" s="312"/>
      <c r="E8" s="312"/>
      <c r="F8" s="312"/>
      <c r="G8" s="312"/>
      <c r="H8" s="312"/>
    </row>
    <row r="9" spans="1:8" ht="13.5" thickBot="1" x14ac:dyDescent="0.25">
      <c r="A9" s="316" t="s">
        <v>44</v>
      </c>
      <c r="B9" s="316"/>
      <c r="C9" s="316"/>
      <c r="D9" s="138" t="s">
        <v>117</v>
      </c>
      <c r="E9" s="136"/>
    </row>
    <row r="10" spans="1:8" x14ac:dyDescent="0.2">
      <c r="A10" s="233">
        <v>1</v>
      </c>
      <c r="B10" s="234" t="s">
        <v>45</v>
      </c>
      <c r="C10" s="235"/>
      <c r="D10" s="148">
        <v>909519</v>
      </c>
      <c r="E10" s="136"/>
    </row>
    <row r="11" spans="1:8" x14ac:dyDescent="0.2">
      <c r="A11" s="236">
        <v>2</v>
      </c>
      <c r="B11" s="237" t="s">
        <v>46</v>
      </c>
      <c r="C11" s="238"/>
      <c r="D11" s="196">
        <v>7100000</v>
      </c>
      <c r="E11" s="136"/>
    </row>
    <row r="12" spans="1:8" x14ac:dyDescent="0.2">
      <c r="A12" s="236"/>
      <c r="B12" s="237" t="s">
        <v>261</v>
      </c>
      <c r="C12" s="238"/>
      <c r="D12" s="196"/>
      <c r="E12" s="136"/>
    </row>
    <row r="13" spans="1:8" x14ac:dyDescent="0.2">
      <c r="A13" s="236">
        <v>3</v>
      </c>
      <c r="B13" s="239" t="s">
        <v>268</v>
      </c>
      <c r="C13" s="238"/>
      <c r="D13" s="196">
        <v>1961000</v>
      </c>
      <c r="E13" s="136"/>
    </row>
    <row r="14" spans="1:8" x14ac:dyDescent="0.2">
      <c r="A14" s="236">
        <v>4</v>
      </c>
      <c r="B14" s="239" t="s">
        <v>49</v>
      </c>
      <c r="C14" s="238"/>
      <c r="D14" s="196">
        <v>10000</v>
      </c>
    </row>
    <row r="15" spans="1:8" x14ac:dyDescent="0.2">
      <c r="A15" s="236">
        <v>5</v>
      </c>
      <c r="B15" s="237" t="s">
        <v>113</v>
      </c>
      <c r="C15" s="238"/>
      <c r="D15" s="196">
        <v>32</v>
      </c>
      <c r="E15" s="136"/>
    </row>
    <row r="16" spans="1:8" x14ac:dyDescent="0.2">
      <c r="A16" s="236">
        <v>6</v>
      </c>
      <c r="B16" s="237" t="s">
        <v>307</v>
      </c>
      <c r="C16" s="238"/>
      <c r="D16" s="196">
        <v>0</v>
      </c>
      <c r="E16" s="136"/>
    </row>
    <row r="17" spans="1:5" x14ac:dyDescent="0.2">
      <c r="A17" s="236"/>
      <c r="B17" s="237"/>
      <c r="C17" s="238"/>
      <c r="D17" s="196"/>
      <c r="E17" s="136"/>
    </row>
    <row r="18" spans="1:5" x14ac:dyDescent="0.2">
      <c r="A18" s="236">
        <v>7</v>
      </c>
      <c r="B18" s="237" t="s">
        <v>47</v>
      </c>
      <c r="C18" s="238"/>
      <c r="D18" s="240">
        <v>1296128</v>
      </c>
      <c r="E18" s="136"/>
    </row>
    <row r="19" spans="1:5" x14ac:dyDescent="0.2">
      <c r="A19" s="236">
        <v>8</v>
      </c>
      <c r="B19" s="239" t="s">
        <v>226</v>
      </c>
      <c r="C19" s="238"/>
      <c r="D19" s="240">
        <f>[1]DD_Jablonne_pr.2_uprava!C50</f>
        <v>0</v>
      </c>
      <c r="E19" s="136"/>
    </row>
    <row r="20" spans="1:5" x14ac:dyDescent="0.2">
      <c r="A20" s="236">
        <v>9</v>
      </c>
      <c r="B20" s="239" t="s">
        <v>48</v>
      </c>
      <c r="C20" s="238"/>
      <c r="D20" s="196">
        <f>[1]DD_Jablonne_pr.2_uprava!H51</f>
        <v>0</v>
      </c>
      <c r="E20" s="136"/>
    </row>
    <row r="21" spans="1:5" x14ac:dyDescent="0.2">
      <c r="A21" s="236">
        <v>10</v>
      </c>
      <c r="B21" s="237" t="s">
        <v>262</v>
      </c>
      <c r="C21" s="238"/>
      <c r="D21" s="196">
        <v>1176500</v>
      </c>
      <c r="E21" s="136"/>
    </row>
    <row r="22" spans="1:5" x14ac:dyDescent="0.2">
      <c r="A22" s="236"/>
      <c r="C22" s="238"/>
      <c r="D22" s="196"/>
      <c r="E22" s="136"/>
    </row>
    <row r="23" spans="1:5" x14ac:dyDescent="0.2">
      <c r="A23" s="236" t="s">
        <v>255</v>
      </c>
      <c r="B23" s="237" t="s">
        <v>358</v>
      </c>
      <c r="C23" s="238"/>
      <c r="D23" s="241">
        <v>600000</v>
      </c>
      <c r="E23" s="136"/>
    </row>
    <row r="24" spans="1:5" x14ac:dyDescent="0.2">
      <c r="A24" s="236" t="s">
        <v>256</v>
      </c>
      <c r="B24" s="237" t="s">
        <v>359</v>
      </c>
      <c r="C24" s="238"/>
      <c r="D24" s="241">
        <v>0</v>
      </c>
      <c r="E24" s="136"/>
    </row>
    <row r="25" spans="1:5" x14ac:dyDescent="0.2">
      <c r="A25" s="236" t="s">
        <v>266</v>
      </c>
      <c r="B25" s="237" t="s">
        <v>360</v>
      </c>
      <c r="C25" s="238"/>
      <c r="D25" s="241"/>
      <c r="E25" s="136"/>
    </row>
    <row r="26" spans="1:5" x14ac:dyDescent="0.2">
      <c r="A26" s="242" t="s">
        <v>267</v>
      </c>
      <c r="B26" s="237"/>
      <c r="C26" s="238"/>
      <c r="D26" s="241"/>
      <c r="E26" s="136"/>
    </row>
    <row r="27" spans="1:5" ht="13.5" thickBot="1" x14ac:dyDescent="0.25">
      <c r="A27" s="243">
        <v>13</v>
      </c>
      <c r="B27" s="244" t="s">
        <v>50</v>
      </c>
      <c r="C27" s="244"/>
      <c r="D27" s="183">
        <v>0</v>
      </c>
      <c r="E27" s="136"/>
    </row>
    <row r="28" spans="1:5" x14ac:dyDescent="0.2">
      <c r="A28" s="245"/>
      <c r="B28" s="246"/>
      <c r="C28" s="246"/>
      <c r="D28" s="149"/>
      <c r="E28" s="136"/>
    </row>
    <row r="29" spans="1:5" ht="13.5" thickBot="1" x14ac:dyDescent="0.25">
      <c r="A29" s="317" t="s">
        <v>253</v>
      </c>
      <c r="B29" s="317"/>
      <c r="C29" s="317"/>
      <c r="D29" s="186" t="s">
        <v>117</v>
      </c>
      <c r="E29" s="136"/>
    </row>
    <row r="30" spans="1:5" x14ac:dyDescent="0.2">
      <c r="A30" s="247">
        <v>14</v>
      </c>
      <c r="B30" s="248" t="s">
        <v>289</v>
      </c>
      <c r="C30" s="235"/>
      <c r="D30" s="148">
        <v>466000</v>
      </c>
      <c r="E30" s="136"/>
    </row>
    <row r="31" spans="1:5" x14ac:dyDescent="0.2">
      <c r="A31" s="236">
        <v>15</v>
      </c>
      <c r="B31" s="226" t="s">
        <v>315</v>
      </c>
      <c r="C31" s="238"/>
      <c r="D31" s="170">
        <v>1495000</v>
      </c>
      <c r="E31" s="136"/>
    </row>
    <row r="32" spans="1:5" x14ac:dyDescent="0.2">
      <c r="A32" s="236">
        <v>16</v>
      </c>
      <c r="B32" s="249" t="s">
        <v>316</v>
      </c>
      <c r="C32" s="238"/>
      <c r="D32" s="155">
        <v>0</v>
      </c>
      <c r="E32" s="136"/>
    </row>
    <row r="33" spans="1:6" x14ac:dyDescent="0.2">
      <c r="A33" s="236">
        <v>17</v>
      </c>
      <c r="B33" s="249"/>
      <c r="C33" s="238"/>
      <c r="D33" s="155">
        <v>0</v>
      </c>
      <c r="E33" s="136"/>
    </row>
    <row r="34" spans="1:6" x14ac:dyDescent="0.2">
      <c r="A34" s="236">
        <v>18</v>
      </c>
      <c r="B34" s="249"/>
      <c r="C34" s="238"/>
      <c r="D34" s="155"/>
      <c r="E34" s="136"/>
    </row>
    <row r="35" spans="1:6" x14ac:dyDescent="0.2">
      <c r="A35" s="236">
        <v>19</v>
      </c>
      <c r="B35" s="249"/>
      <c r="C35" s="238"/>
      <c r="D35" s="155"/>
      <c r="E35" s="136"/>
    </row>
    <row r="36" spans="1:6" ht="13.5" thickBot="1" x14ac:dyDescent="0.25">
      <c r="A36" s="250">
        <v>20</v>
      </c>
      <c r="B36" s="251"/>
      <c r="C36" s="244"/>
      <c r="D36" s="183"/>
      <c r="E36" s="136"/>
    </row>
    <row r="37" spans="1:6" x14ac:dyDescent="0.2">
      <c r="A37" s="245"/>
      <c r="B37" s="245"/>
      <c r="C37" s="245"/>
      <c r="D37" s="245"/>
      <c r="E37" s="136"/>
    </row>
    <row r="38" spans="1:6" ht="13.5" thickBot="1" x14ac:dyDescent="0.25">
      <c r="A38" s="245"/>
      <c r="B38" s="318" t="s">
        <v>51</v>
      </c>
      <c r="C38" s="318"/>
      <c r="D38" s="252" t="s">
        <v>117</v>
      </c>
      <c r="E38" s="136"/>
    </row>
    <row r="39" spans="1:6" x14ac:dyDescent="0.2">
      <c r="A39" s="253">
        <v>21</v>
      </c>
      <c r="B39" s="254" t="s">
        <v>70</v>
      </c>
      <c r="C39" s="235"/>
      <c r="D39" s="148">
        <v>0</v>
      </c>
      <c r="E39" s="141"/>
    </row>
    <row r="40" spans="1:6" s="227" customFormat="1" ht="15" customHeight="1" x14ac:dyDescent="0.2">
      <c r="A40" s="255">
        <v>22</v>
      </c>
      <c r="B40" s="256" t="s">
        <v>269</v>
      </c>
      <c r="C40" s="238"/>
      <c r="D40" s="257">
        <v>599499</v>
      </c>
      <c r="E40" s="142"/>
    </row>
    <row r="41" spans="1:6" s="227" customFormat="1" ht="15" customHeight="1" x14ac:dyDescent="0.2">
      <c r="A41" s="236">
        <v>23</v>
      </c>
      <c r="B41" s="249" t="s">
        <v>245</v>
      </c>
      <c r="C41" s="238"/>
      <c r="D41" s="196">
        <v>0</v>
      </c>
      <c r="E41" s="136"/>
    </row>
    <row r="42" spans="1:6" s="227" customFormat="1" ht="15" customHeight="1" thickBot="1" x14ac:dyDescent="0.25">
      <c r="A42" s="258">
        <v>24</v>
      </c>
      <c r="B42" s="259" t="s">
        <v>121</v>
      </c>
      <c r="C42" s="244"/>
      <c r="D42" s="260">
        <v>0</v>
      </c>
      <c r="E42" s="142"/>
    </row>
    <row r="43" spans="1:6" s="227" customFormat="1" ht="15" customHeight="1" x14ac:dyDescent="0.2">
      <c r="A43" s="261"/>
      <c r="B43" s="262"/>
      <c r="C43" s="245"/>
      <c r="D43" s="245"/>
      <c r="E43" s="136"/>
    </row>
    <row r="44" spans="1:6" s="227" customFormat="1" ht="15" customHeight="1" thickBot="1" x14ac:dyDescent="0.25">
      <c r="A44" s="318" t="s">
        <v>118</v>
      </c>
      <c r="B44" s="318"/>
      <c r="C44" s="318"/>
      <c r="D44" s="318"/>
      <c r="E44" s="142"/>
    </row>
    <row r="45" spans="1:6" s="227" customFormat="1" ht="15" customHeight="1" x14ac:dyDescent="0.2">
      <c r="A45" s="247">
        <v>25</v>
      </c>
      <c r="B45" s="234" t="s">
        <v>271</v>
      </c>
      <c r="C45" s="235"/>
      <c r="D45" s="263">
        <v>0</v>
      </c>
    </row>
    <row r="46" spans="1:6" s="227" customFormat="1" ht="15" customHeight="1" x14ac:dyDescent="0.2">
      <c r="A46" s="236">
        <v>26</v>
      </c>
      <c r="B46" s="256"/>
      <c r="C46" s="238"/>
      <c r="D46" s="240"/>
      <c r="E46" s="229"/>
    </row>
    <row r="47" spans="1:6" ht="13.5" thickBot="1" x14ac:dyDescent="0.25">
      <c r="A47" s="258">
        <v>27</v>
      </c>
      <c r="B47" s="264"/>
      <c r="C47" s="244"/>
      <c r="D47" s="260"/>
      <c r="E47" s="136"/>
      <c r="F47" s="136"/>
    </row>
    <row r="48" spans="1:6" x14ac:dyDescent="0.2">
      <c r="A48" s="136"/>
      <c r="B48" s="141"/>
      <c r="C48" s="141"/>
      <c r="D48" s="141"/>
      <c r="E48" s="142"/>
    </row>
    <row r="49" spans="1:5" x14ac:dyDescent="0.2">
      <c r="A49" s="142" t="s">
        <v>364</v>
      </c>
      <c r="B49" s="142" t="s">
        <v>382</v>
      </c>
      <c r="C49" s="142" t="s">
        <v>365</v>
      </c>
      <c r="D49" s="142"/>
      <c r="E49" s="142"/>
    </row>
    <row r="50" spans="1:5" ht="15" customHeight="1" x14ac:dyDescent="0.2">
      <c r="A50" s="136"/>
      <c r="B50" s="136"/>
      <c r="C50" s="136"/>
      <c r="D50" s="136"/>
    </row>
    <row r="51" spans="1:5" ht="15" customHeight="1" x14ac:dyDescent="0.2">
      <c r="A51" s="142" t="s">
        <v>383</v>
      </c>
      <c r="B51" s="135"/>
      <c r="C51" s="142"/>
      <c r="D51" s="142"/>
    </row>
    <row r="52" spans="1:5" ht="15" customHeight="1" x14ac:dyDescent="0.2">
      <c r="A52" s="136"/>
      <c r="B52" s="136"/>
      <c r="C52" s="136"/>
      <c r="D52" s="136"/>
    </row>
    <row r="53" spans="1:5" ht="15" customHeight="1" x14ac:dyDescent="0.2">
      <c r="A53" s="142" t="s">
        <v>384</v>
      </c>
      <c r="B53" s="142"/>
      <c r="C53" s="142"/>
      <c r="D53" s="142"/>
    </row>
    <row r="54" spans="1:5" x14ac:dyDescent="0.2">
      <c r="A54" s="227"/>
      <c r="B54" s="227"/>
      <c r="C54" s="227"/>
      <c r="D54" s="227"/>
    </row>
    <row r="55" spans="1:5" x14ac:dyDescent="0.2">
      <c r="A55" s="229"/>
      <c r="B55" s="229"/>
      <c r="C55" s="229"/>
      <c r="D55" s="229"/>
    </row>
    <row r="56" spans="1:5" x14ac:dyDescent="0.2">
      <c r="A56" s="136"/>
      <c r="B56" s="173"/>
      <c r="C56" s="136"/>
      <c r="D56" s="136"/>
    </row>
    <row r="57" spans="1:5" x14ac:dyDescent="0.2">
      <c r="A57" s="142"/>
      <c r="B57" s="142"/>
      <c r="C57" s="142"/>
      <c r="D57" s="142"/>
    </row>
    <row r="58" spans="1:5" x14ac:dyDescent="0.2">
      <c r="A58" s="142"/>
      <c r="B58" s="142"/>
      <c r="C58" s="142"/>
      <c r="D58" s="142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opLeftCell="A25" zoomScaleNormal="100" zoomScaleSheetLayoutView="100" workbookViewId="0">
      <selection activeCell="D29" sqref="D29:D33"/>
    </sheetView>
  </sheetViews>
  <sheetFormatPr defaultColWidth="9.28515625" defaultRowHeight="12.75" x14ac:dyDescent="0.2"/>
  <cols>
    <col min="1" max="1" width="35.85546875" style="266" customWidth="1"/>
    <col min="2" max="2" width="12.140625" style="266" customWidth="1"/>
    <col min="3" max="4" width="18.140625" style="266" customWidth="1"/>
    <col min="5" max="5" width="16.7109375" style="266" customWidth="1"/>
    <col min="6" max="6" width="7.42578125" style="266" customWidth="1"/>
    <col min="7" max="7" width="10.5703125" style="266" customWidth="1"/>
    <col min="8" max="8" width="2.42578125" style="266" customWidth="1"/>
    <col min="9" max="16384" width="9.28515625" style="266"/>
  </cols>
  <sheetData>
    <row r="1" spans="1:8" x14ac:dyDescent="0.2">
      <c r="A1" s="265" t="s">
        <v>0</v>
      </c>
      <c r="E1" s="267" t="s">
        <v>52</v>
      </c>
    </row>
    <row r="2" spans="1:8" x14ac:dyDescent="0.2">
      <c r="A2" s="265" t="s">
        <v>119</v>
      </c>
      <c r="E2" s="267" t="s">
        <v>123</v>
      </c>
      <c r="F2" s="268">
        <f>'P1 - Přehled'!H2</f>
        <v>1471</v>
      </c>
    </row>
    <row r="3" spans="1:8" x14ac:dyDescent="0.2">
      <c r="A3" s="323" t="s">
        <v>361</v>
      </c>
      <c r="B3" s="323"/>
      <c r="C3" s="323"/>
      <c r="D3" s="323"/>
      <c r="E3" s="323"/>
      <c r="F3" s="323"/>
    </row>
    <row r="4" spans="1:8" x14ac:dyDescent="0.2">
      <c r="A4" s="269"/>
      <c r="B4" s="269"/>
      <c r="C4" s="269"/>
      <c r="D4" s="269"/>
      <c r="E4" s="269"/>
      <c r="F4" s="269"/>
    </row>
    <row r="5" spans="1:8" ht="39" customHeight="1" x14ac:dyDescent="0.2">
      <c r="A5" s="313" t="str">
        <f>'P1 - Přehled'!A6:H6</f>
        <v>Dětský domov, Jablonné v Podještědí, Zámecká 1, příspěvková organizace</v>
      </c>
      <c r="B5" s="321"/>
      <c r="C5" s="321"/>
      <c r="D5" s="321"/>
      <c r="E5" s="321"/>
      <c r="F5" s="321"/>
      <c r="G5" s="143"/>
      <c r="H5" s="143"/>
    </row>
    <row r="6" spans="1:8" x14ac:dyDescent="0.2">
      <c r="A6" s="270"/>
      <c r="B6" s="270"/>
      <c r="C6" s="270"/>
      <c r="D6" s="270"/>
      <c r="E6" s="270"/>
      <c r="F6" s="270"/>
    </row>
    <row r="7" spans="1:8" x14ac:dyDescent="0.2">
      <c r="A7" s="323" t="s">
        <v>308</v>
      </c>
      <c r="B7" s="323"/>
      <c r="C7" s="323"/>
      <c r="D7" s="323"/>
      <c r="E7" s="323"/>
      <c r="F7" s="323"/>
    </row>
    <row r="8" spans="1:8" x14ac:dyDescent="0.2">
      <c r="A8" s="326" t="s">
        <v>53</v>
      </c>
      <c r="B8" s="327" t="s">
        <v>54</v>
      </c>
      <c r="C8" s="328" t="s">
        <v>227</v>
      </c>
      <c r="D8" s="329"/>
      <c r="E8" s="271" t="s">
        <v>117</v>
      </c>
      <c r="F8" s="272"/>
      <c r="G8" s="273"/>
      <c r="H8" s="273"/>
    </row>
    <row r="9" spans="1:8" x14ac:dyDescent="0.2">
      <c r="A9" s="326" t="s">
        <v>120</v>
      </c>
      <c r="B9" s="327">
        <f>SUM(B10:B12)</f>
        <v>0</v>
      </c>
      <c r="C9" s="331">
        <f>SUM(C10:C12)</f>
        <v>0</v>
      </c>
      <c r="D9" s="332"/>
      <c r="E9" s="322"/>
      <c r="F9" s="322"/>
      <c r="G9" s="273"/>
    </row>
    <row r="10" spans="1:8" x14ac:dyDescent="0.2">
      <c r="A10" s="330"/>
      <c r="B10" s="327"/>
      <c r="C10" s="333"/>
      <c r="D10" s="332"/>
      <c r="E10" s="322"/>
      <c r="F10" s="322"/>
      <c r="G10" s="273"/>
    </row>
    <row r="11" spans="1:8" x14ac:dyDescent="0.2">
      <c r="A11" s="330"/>
      <c r="B11" s="327"/>
      <c r="C11" s="333"/>
      <c r="D11" s="332"/>
      <c r="E11" s="322"/>
      <c r="F11" s="322"/>
      <c r="G11" s="273"/>
    </row>
    <row r="12" spans="1:8" x14ac:dyDescent="0.2">
      <c r="A12" s="330"/>
      <c r="B12" s="327"/>
      <c r="C12" s="333"/>
      <c r="D12" s="332"/>
      <c r="E12" s="273"/>
      <c r="F12" s="273"/>
      <c r="G12" s="273"/>
    </row>
    <row r="13" spans="1:8" x14ac:dyDescent="0.2">
      <c r="A13" s="273"/>
      <c r="B13" s="273"/>
      <c r="C13" s="273"/>
      <c r="D13" s="273"/>
      <c r="E13" s="273"/>
      <c r="F13" s="267"/>
      <c r="G13" s="273"/>
    </row>
    <row r="14" spans="1:8" x14ac:dyDescent="0.2">
      <c r="A14" s="323" t="s">
        <v>249</v>
      </c>
      <c r="B14" s="323"/>
      <c r="C14" s="323"/>
      <c r="D14" s="323"/>
      <c r="E14" s="323"/>
      <c r="F14" s="323"/>
      <c r="G14" s="273"/>
    </row>
    <row r="15" spans="1:8" x14ac:dyDescent="0.2">
      <c r="A15" s="328" t="s">
        <v>53</v>
      </c>
      <c r="B15" s="329"/>
      <c r="C15" s="275" t="s">
        <v>227</v>
      </c>
      <c r="D15" s="275" t="s">
        <v>272</v>
      </c>
    </row>
    <row r="16" spans="1:8" x14ac:dyDescent="0.2">
      <c r="A16" s="326" t="s">
        <v>55</v>
      </c>
      <c r="B16" s="327"/>
      <c r="C16" s="276">
        <f>SUM(C17:C20)</f>
        <v>0</v>
      </c>
      <c r="D16" s="277" t="s">
        <v>280</v>
      </c>
    </row>
    <row r="17" spans="1:7" x14ac:dyDescent="0.2">
      <c r="A17" s="330"/>
      <c r="B17" s="327"/>
      <c r="C17" s="278"/>
      <c r="D17" s="279"/>
    </row>
    <row r="18" spans="1:7" x14ac:dyDescent="0.2">
      <c r="A18" s="330"/>
      <c r="B18" s="327"/>
      <c r="C18" s="278"/>
      <c r="D18" s="279"/>
    </row>
    <row r="19" spans="1:7" x14ac:dyDescent="0.2">
      <c r="A19" s="330"/>
      <c r="B19" s="327"/>
      <c r="C19" s="278"/>
      <c r="D19" s="279"/>
      <c r="E19" s="334"/>
      <c r="F19" s="335"/>
    </row>
    <row r="20" spans="1:7" x14ac:dyDescent="0.2">
      <c r="A20" s="330"/>
      <c r="B20" s="327"/>
      <c r="C20" s="278"/>
      <c r="D20" s="280"/>
    </row>
    <row r="21" spans="1:7" x14ac:dyDescent="0.2">
      <c r="A21" s="326" t="s">
        <v>56</v>
      </c>
      <c r="B21" s="327">
        <f>SUM(B22:B27)</f>
        <v>0</v>
      </c>
      <c r="C21" s="276">
        <f>SUM(C22:C27)</f>
        <v>1176500</v>
      </c>
      <c r="D21" s="277" t="s">
        <v>280</v>
      </c>
    </row>
    <row r="22" spans="1:7" x14ac:dyDescent="0.2">
      <c r="A22" s="330" t="s">
        <v>323</v>
      </c>
      <c r="B22" s="327"/>
      <c r="C22" s="278">
        <v>959000</v>
      </c>
      <c r="D22" s="280" t="s">
        <v>325</v>
      </c>
    </row>
    <row r="23" spans="1:7" x14ac:dyDescent="0.2">
      <c r="A23" s="330" t="s">
        <v>362</v>
      </c>
      <c r="B23" s="327"/>
      <c r="C23" s="278">
        <v>217500</v>
      </c>
      <c r="D23" s="280"/>
    </row>
    <row r="24" spans="1:7" x14ac:dyDescent="0.2">
      <c r="A24" s="330"/>
      <c r="B24" s="327"/>
      <c r="C24" s="278"/>
      <c r="D24" s="280"/>
    </row>
    <row r="25" spans="1:7" x14ac:dyDescent="0.2">
      <c r="A25" s="330"/>
      <c r="B25" s="327"/>
      <c r="C25" s="278"/>
      <c r="D25" s="280"/>
    </row>
    <row r="26" spans="1:7" x14ac:dyDescent="0.2">
      <c r="A26" s="330"/>
      <c r="B26" s="327"/>
      <c r="C26" s="281"/>
      <c r="D26" s="280"/>
    </row>
    <row r="27" spans="1:7" x14ac:dyDescent="0.2">
      <c r="A27" s="330"/>
      <c r="B27" s="327"/>
      <c r="C27" s="278"/>
      <c r="D27" s="280"/>
    </row>
    <row r="28" spans="1:7" x14ac:dyDescent="0.2">
      <c r="A28" s="273"/>
      <c r="B28" s="273"/>
      <c r="C28" s="273"/>
      <c r="D28" s="282"/>
      <c r="E28" s="273"/>
      <c r="F28" s="273"/>
      <c r="G28" s="273"/>
    </row>
    <row r="29" spans="1:7" s="273" customFormat="1" ht="15" customHeight="1" x14ac:dyDescent="0.2">
      <c r="A29" s="273" t="s">
        <v>284</v>
      </c>
      <c r="B29" s="324" t="s">
        <v>350</v>
      </c>
      <c r="C29" s="324"/>
      <c r="D29" s="114" t="s">
        <v>380</v>
      </c>
    </row>
    <row r="30" spans="1:7" s="273" customFormat="1" ht="15" customHeight="1" x14ac:dyDescent="0.2">
      <c r="B30" s="271"/>
      <c r="C30" s="271"/>
      <c r="D30" s="13"/>
    </row>
    <row r="31" spans="1:7" s="273" customFormat="1" ht="15" customHeight="1" x14ac:dyDescent="0.2">
      <c r="A31" s="273" t="s">
        <v>285</v>
      </c>
      <c r="B31" s="324" t="s">
        <v>351</v>
      </c>
      <c r="C31" s="324"/>
      <c r="D31" s="114" t="s">
        <v>380</v>
      </c>
    </row>
    <row r="32" spans="1:7" s="273" customFormat="1" ht="15" customHeight="1" x14ac:dyDescent="0.2">
      <c r="B32" s="271"/>
      <c r="C32" s="271"/>
      <c r="D32" s="116"/>
    </row>
    <row r="33" spans="1:7" s="273" customFormat="1" ht="15" customHeight="1" x14ac:dyDescent="0.2">
      <c r="A33" s="273" t="s">
        <v>283</v>
      </c>
      <c r="B33" s="325" t="s">
        <v>250</v>
      </c>
      <c r="C33" s="325"/>
      <c r="D33" s="114" t="s">
        <v>381</v>
      </c>
    </row>
    <row r="34" spans="1:7" x14ac:dyDescent="0.2">
      <c r="A34" s="273"/>
      <c r="B34" s="273"/>
      <c r="C34" s="273"/>
      <c r="D34" s="273"/>
      <c r="E34" s="273"/>
      <c r="F34" s="273"/>
      <c r="G34" s="273"/>
    </row>
    <row r="36" spans="1:7" x14ac:dyDescent="0.2">
      <c r="A36" s="265" t="s">
        <v>0</v>
      </c>
      <c r="E36" s="267" t="s">
        <v>52</v>
      </c>
    </row>
    <row r="37" spans="1:7" x14ac:dyDescent="0.2">
      <c r="A37" s="265" t="s">
        <v>119</v>
      </c>
      <c r="E37" s="267" t="s">
        <v>123</v>
      </c>
      <c r="F37" s="268">
        <f>'P1 - Přehled'!H2</f>
        <v>1471</v>
      </c>
    </row>
    <row r="38" spans="1:7" x14ac:dyDescent="0.2">
      <c r="A38" s="323" t="s">
        <v>363</v>
      </c>
      <c r="B38" s="323"/>
      <c r="C38" s="323"/>
      <c r="D38" s="323"/>
      <c r="E38" s="323"/>
      <c r="F38" s="323"/>
    </row>
    <row r="39" spans="1:7" x14ac:dyDescent="0.2">
      <c r="A39" s="269"/>
      <c r="B39" s="269"/>
      <c r="C39" s="269"/>
      <c r="D39" s="269"/>
      <c r="E39" s="269"/>
      <c r="F39" s="269"/>
    </row>
    <row r="40" spans="1:7" ht="39" customHeight="1" x14ac:dyDescent="0.2">
      <c r="A40" s="313" t="str">
        <f>'P1 - Přehled'!A6:H6</f>
        <v>Dětský domov, Jablonné v Podještědí, Zámecká 1, příspěvková organizace</v>
      </c>
      <c r="B40" s="321"/>
      <c r="C40" s="321"/>
      <c r="D40" s="321"/>
      <c r="E40" s="321"/>
      <c r="F40" s="321"/>
    </row>
    <row r="41" spans="1:7" x14ac:dyDescent="0.2">
      <c r="A41" s="270"/>
      <c r="B41" s="270"/>
      <c r="C41" s="270"/>
      <c r="D41" s="270"/>
      <c r="E41" s="270"/>
      <c r="F41" s="270"/>
    </row>
    <row r="42" spans="1:7" x14ac:dyDescent="0.2">
      <c r="A42" s="323" t="s">
        <v>273</v>
      </c>
      <c r="B42" s="323"/>
      <c r="C42" s="323"/>
      <c r="D42" s="323"/>
      <c r="E42" s="323"/>
      <c r="F42" s="323"/>
    </row>
    <row r="43" spans="1:7" x14ac:dyDescent="0.2">
      <c r="A43" s="275" t="s">
        <v>53</v>
      </c>
      <c r="B43" s="275" t="s">
        <v>272</v>
      </c>
      <c r="C43" s="275" t="s">
        <v>275</v>
      </c>
      <c r="D43" s="275" t="s">
        <v>276</v>
      </c>
      <c r="E43" s="275" t="s">
        <v>321</v>
      </c>
      <c r="F43" s="271" t="s">
        <v>117</v>
      </c>
      <c r="G43" s="272"/>
    </row>
    <row r="44" spans="1:7" x14ac:dyDescent="0.2">
      <c r="A44" s="285" t="s">
        <v>274</v>
      </c>
      <c r="B44" s="277" t="s">
        <v>280</v>
      </c>
      <c r="C44" s="276">
        <f>SUM(C45:C68)</f>
        <v>790613</v>
      </c>
      <c r="D44" s="276">
        <f t="shared" ref="D44:E44" si="0">SUM(D45:D68)</f>
        <v>51750</v>
      </c>
      <c r="E44" s="276">
        <f t="shared" si="0"/>
        <v>738863</v>
      </c>
      <c r="F44" s="322"/>
      <c r="G44" s="322"/>
    </row>
    <row r="45" spans="1:7" x14ac:dyDescent="0.2">
      <c r="A45" s="280" t="s">
        <v>327</v>
      </c>
      <c r="B45" s="279" t="s">
        <v>328</v>
      </c>
      <c r="C45" s="278">
        <v>25000</v>
      </c>
      <c r="D45" s="278">
        <v>0</v>
      </c>
      <c r="E45" s="278">
        <v>25000</v>
      </c>
      <c r="F45" s="322"/>
      <c r="G45" s="322"/>
    </row>
    <row r="46" spans="1:7" x14ac:dyDescent="0.2">
      <c r="A46" s="280" t="s">
        <v>329</v>
      </c>
      <c r="B46" s="279" t="s">
        <v>330</v>
      </c>
      <c r="C46" s="278">
        <v>20000</v>
      </c>
      <c r="D46" s="278">
        <v>0</v>
      </c>
      <c r="E46" s="278">
        <v>20000</v>
      </c>
      <c r="F46" s="322"/>
      <c r="G46" s="322"/>
    </row>
    <row r="47" spans="1:7" x14ac:dyDescent="0.2">
      <c r="A47" s="280" t="s">
        <v>331</v>
      </c>
      <c r="B47" s="279" t="s">
        <v>332</v>
      </c>
      <c r="C47" s="278">
        <v>10000</v>
      </c>
      <c r="D47" s="278">
        <v>0</v>
      </c>
      <c r="E47" s="278">
        <v>10000</v>
      </c>
      <c r="F47" s="273"/>
      <c r="G47" s="273"/>
    </row>
    <row r="48" spans="1:7" x14ac:dyDescent="0.2">
      <c r="A48" s="280" t="s">
        <v>333</v>
      </c>
      <c r="B48" s="279" t="s">
        <v>334</v>
      </c>
      <c r="C48" s="278">
        <v>62500</v>
      </c>
      <c r="D48" s="278">
        <v>0</v>
      </c>
      <c r="E48" s="278">
        <v>62500</v>
      </c>
      <c r="F48" s="322"/>
      <c r="G48" s="322"/>
    </row>
    <row r="49" spans="1:7" x14ac:dyDescent="0.2">
      <c r="A49" s="280" t="s">
        <v>335</v>
      </c>
      <c r="B49" s="279" t="s">
        <v>334</v>
      </c>
      <c r="C49" s="278">
        <v>43000</v>
      </c>
      <c r="D49" s="278">
        <v>0</v>
      </c>
      <c r="E49" s="278">
        <v>43000</v>
      </c>
      <c r="F49" s="322"/>
      <c r="G49" s="322"/>
    </row>
    <row r="50" spans="1:7" x14ac:dyDescent="0.2">
      <c r="A50" s="280" t="s">
        <v>336</v>
      </c>
      <c r="B50" s="279" t="s">
        <v>337</v>
      </c>
      <c r="C50" s="278">
        <v>10000</v>
      </c>
      <c r="D50" s="278">
        <v>0</v>
      </c>
      <c r="E50" s="278">
        <v>10000</v>
      </c>
      <c r="F50" s="322"/>
      <c r="G50" s="322"/>
    </row>
    <row r="51" spans="1:7" ht="12" customHeight="1" x14ac:dyDescent="0.2">
      <c r="A51" s="280" t="s">
        <v>338</v>
      </c>
      <c r="B51" s="279" t="s">
        <v>339</v>
      </c>
      <c r="C51" s="278">
        <v>49000</v>
      </c>
      <c r="D51" s="278">
        <v>36750</v>
      </c>
      <c r="E51" s="278">
        <v>12250</v>
      </c>
      <c r="F51" s="322"/>
      <c r="G51" s="322"/>
    </row>
    <row r="52" spans="1:7" ht="12" customHeight="1" x14ac:dyDescent="0.2">
      <c r="A52" s="280" t="s">
        <v>340</v>
      </c>
      <c r="B52" s="279" t="s">
        <v>341</v>
      </c>
      <c r="C52" s="278">
        <v>9000</v>
      </c>
      <c r="D52" s="278">
        <v>0</v>
      </c>
      <c r="E52" s="278">
        <v>9000</v>
      </c>
      <c r="F52" s="322"/>
      <c r="G52" s="322"/>
    </row>
    <row r="53" spans="1:7" ht="12" customHeight="1" x14ac:dyDescent="0.2">
      <c r="A53" s="280" t="s">
        <v>340</v>
      </c>
      <c r="B53" s="279" t="s">
        <v>342</v>
      </c>
      <c r="C53" s="278">
        <v>18000</v>
      </c>
      <c r="D53" s="278">
        <v>15000</v>
      </c>
      <c r="E53" s="278">
        <v>3000</v>
      </c>
      <c r="F53" s="322"/>
      <c r="G53" s="322"/>
    </row>
    <row r="54" spans="1:7" ht="12" customHeight="1" x14ac:dyDescent="0.2">
      <c r="A54" s="280" t="s">
        <v>331</v>
      </c>
      <c r="B54" s="279" t="s">
        <v>342</v>
      </c>
      <c r="C54" s="278">
        <v>10000</v>
      </c>
      <c r="D54" s="278">
        <v>0</v>
      </c>
      <c r="E54" s="278">
        <v>10000</v>
      </c>
      <c r="F54" s="322"/>
      <c r="G54" s="322"/>
    </row>
    <row r="55" spans="1:7" ht="12" customHeight="1" x14ac:dyDescent="0.2">
      <c r="A55" s="280" t="s">
        <v>347</v>
      </c>
      <c r="B55" s="279" t="s">
        <v>348</v>
      </c>
      <c r="C55" s="278">
        <v>42000</v>
      </c>
      <c r="D55" s="278">
        <v>0</v>
      </c>
      <c r="E55" s="278">
        <v>42000</v>
      </c>
      <c r="F55" s="274"/>
      <c r="G55" s="274"/>
    </row>
    <row r="56" spans="1:7" ht="12" customHeight="1" x14ac:dyDescent="0.2">
      <c r="A56" s="280" t="s">
        <v>343</v>
      </c>
      <c r="B56" s="279" t="s">
        <v>344</v>
      </c>
      <c r="C56" s="278">
        <v>57000</v>
      </c>
      <c r="D56" s="278">
        <v>0</v>
      </c>
      <c r="E56" s="278">
        <v>57000</v>
      </c>
      <c r="F56" s="322"/>
      <c r="G56" s="322"/>
    </row>
    <row r="57" spans="1:7" ht="12" customHeight="1" x14ac:dyDescent="0.2">
      <c r="A57" s="280" t="s">
        <v>333</v>
      </c>
      <c r="B57" s="279" t="s">
        <v>345</v>
      </c>
      <c r="C57" s="278">
        <v>79200</v>
      </c>
      <c r="D57" s="278">
        <v>0</v>
      </c>
      <c r="E57" s="278">
        <v>79200</v>
      </c>
      <c r="F57" s="322"/>
      <c r="G57" s="322"/>
    </row>
    <row r="58" spans="1:7" ht="12" customHeight="1" x14ac:dyDescent="0.2">
      <c r="A58" s="280" t="s">
        <v>346</v>
      </c>
      <c r="B58" s="279" t="s">
        <v>345</v>
      </c>
      <c r="C58" s="278">
        <v>26989</v>
      </c>
      <c r="D58" s="278">
        <v>0</v>
      </c>
      <c r="E58" s="278">
        <v>26989</v>
      </c>
      <c r="F58" s="274"/>
      <c r="G58" s="274"/>
    </row>
    <row r="59" spans="1:7" ht="11.25" customHeight="1" x14ac:dyDescent="0.2">
      <c r="A59" s="280" t="s">
        <v>366</v>
      </c>
      <c r="B59" s="279" t="s">
        <v>367</v>
      </c>
      <c r="C59" s="278">
        <v>2500</v>
      </c>
      <c r="D59" s="278">
        <v>0</v>
      </c>
      <c r="E59" s="278">
        <v>2500</v>
      </c>
      <c r="F59" s="322"/>
      <c r="G59" s="322"/>
    </row>
    <row r="60" spans="1:7" ht="11.25" customHeight="1" x14ac:dyDescent="0.2">
      <c r="A60" s="280" t="s">
        <v>368</v>
      </c>
      <c r="B60" s="279" t="s">
        <v>369</v>
      </c>
      <c r="C60" s="278">
        <v>22327</v>
      </c>
      <c r="D60" s="278">
        <v>0</v>
      </c>
      <c r="E60" s="278">
        <v>22327</v>
      </c>
      <c r="F60" s="322"/>
      <c r="G60" s="322"/>
    </row>
    <row r="61" spans="1:7" ht="11.25" customHeight="1" x14ac:dyDescent="0.2">
      <c r="A61" s="280" t="s">
        <v>338</v>
      </c>
      <c r="B61" s="279" t="s">
        <v>369</v>
      </c>
      <c r="C61" s="278">
        <v>49000</v>
      </c>
      <c r="D61" s="278">
        <v>0</v>
      </c>
      <c r="E61" s="278">
        <v>49000</v>
      </c>
      <c r="F61" s="274"/>
      <c r="G61" s="274"/>
    </row>
    <row r="62" spans="1:7" ht="11.25" customHeight="1" x14ac:dyDescent="0.2">
      <c r="A62" s="280" t="s">
        <v>370</v>
      </c>
      <c r="B62" s="279" t="s">
        <v>371</v>
      </c>
      <c r="C62" s="278">
        <v>10000</v>
      </c>
      <c r="D62" s="278">
        <v>0</v>
      </c>
      <c r="E62" s="278">
        <v>10000</v>
      </c>
      <c r="F62" s="274"/>
      <c r="G62" s="274"/>
    </row>
    <row r="63" spans="1:7" ht="11.25" customHeight="1" x14ac:dyDescent="0.2">
      <c r="A63" s="280" t="s">
        <v>372</v>
      </c>
      <c r="B63" s="279" t="s">
        <v>371</v>
      </c>
      <c r="C63" s="278">
        <v>10000</v>
      </c>
      <c r="D63" s="278">
        <v>0</v>
      </c>
      <c r="E63" s="278">
        <v>10000</v>
      </c>
      <c r="F63" s="274"/>
      <c r="G63" s="274"/>
    </row>
    <row r="64" spans="1:7" ht="11.25" customHeight="1" x14ac:dyDescent="0.2">
      <c r="A64" s="280" t="s">
        <v>373</v>
      </c>
      <c r="B64" s="279" t="s">
        <v>374</v>
      </c>
      <c r="C64" s="278">
        <v>115912</v>
      </c>
      <c r="D64" s="278">
        <v>0</v>
      </c>
      <c r="E64" s="278">
        <v>115912</v>
      </c>
      <c r="F64" s="274"/>
      <c r="G64" s="274"/>
    </row>
    <row r="65" spans="1:7" ht="11.25" customHeight="1" x14ac:dyDescent="0.2">
      <c r="A65" s="280" t="s">
        <v>368</v>
      </c>
      <c r="B65" s="279" t="s">
        <v>374</v>
      </c>
      <c r="C65" s="278">
        <v>71085</v>
      </c>
      <c r="D65" s="278">
        <v>0</v>
      </c>
      <c r="E65" s="278">
        <v>71085</v>
      </c>
      <c r="F65" s="274"/>
      <c r="G65" s="274"/>
    </row>
    <row r="66" spans="1:7" ht="11.25" customHeight="1" x14ac:dyDescent="0.2">
      <c r="A66" s="280" t="s">
        <v>368</v>
      </c>
      <c r="B66" s="279" t="s">
        <v>374</v>
      </c>
      <c r="C66" s="278">
        <v>20800</v>
      </c>
      <c r="D66" s="278">
        <v>0</v>
      </c>
      <c r="E66" s="278">
        <v>20800</v>
      </c>
      <c r="F66" s="274"/>
      <c r="G66" s="274"/>
    </row>
    <row r="67" spans="1:7" ht="11.25" customHeight="1" x14ac:dyDescent="0.2">
      <c r="A67" s="280" t="s">
        <v>373</v>
      </c>
      <c r="B67" s="279" t="s">
        <v>375</v>
      </c>
      <c r="C67" s="278">
        <v>2300</v>
      </c>
      <c r="D67" s="278">
        <v>0</v>
      </c>
      <c r="E67" s="278">
        <v>2300</v>
      </c>
      <c r="F67" s="274"/>
      <c r="G67" s="274"/>
    </row>
    <row r="68" spans="1:7" ht="11.25" customHeight="1" x14ac:dyDescent="0.2">
      <c r="A68" s="280" t="s">
        <v>376</v>
      </c>
      <c r="B68" s="279" t="s">
        <v>377</v>
      </c>
      <c r="C68" s="278">
        <v>25000</v>
      </c>
      <c r="D68" s="278">
        <v>0</v>
      </c>
      <c r="E68" s="278">
        <v>25000</v>
      </c>
      <c r="F68" s="274"/>
      <c r="G68" s="274"/>
    </row>
    <row r="69" spans="1:7" ht="11.25" customHeight="1" x14ac:dyDescent="0.2">
      <c r="A69" s="273"/>
      <c r="B69" s="286"/>
      <c r="C69" s="287"/>
      <c r="D69" s="287"/>
      <c r="E69" s="287"/>
      <c r="F69" s="274"/>
      <c r="G69" s="274"/>
    </row>
    <row r="70" spans="1:7" x14ac:dyDescent="0.2">
      <c r="A70" s="323" t="s">
        <v>277</v>
      </c>
      <c r="B70" s="323"/>
      <c r="C70" s="323"/>
      <c r="D70" s="323"/>
      <c r="E70" s="323"/>
      <c r="F70" s="323"/>
    </row>
    <row r="71" spans="1:7" ht="33.75" x14ac:dyDescent="0.2">
      <c r="A71" s="275" t="s">
        <v>53</v>
      </c>
      <c r="B71" s="275" t="s">
        <v>272</v>
      </c>
      <c r="C71" s="288" t="s">
        <v>278</v>
      </c>
      <c r="D71" s="288" t="s">
        <v>279</v>
      </c>
      <c r="E71" s="288" t="s">
        <v>310</v>
      </c>
      <c r="F71" s="273" t="s">
        <v>117</v>
      </c>
    </row>
    <row r="72" spans="1:7" x14ac:dyDescent="0.2">
      <c r="A72" s="289" t="s">
        <v>281</v>
      </c>
      <c r="B72" s="275" t="s">
        <v>280</v>
      </c>
      <c r="C72" s="276">
        <f>SUM(C73:C79)</f>
        <v>520000</v>
      </c>
      <c r="D72" s="276">
        <f t="shared" ref="D72" si="1">SUM(D73:D79)</f>
        <v>0</v>
      </c>
      <c r="E72" s="276">
        <f>SUM(E73:E79)</f>
        <v>0</v>
      </c>
      <c r="F72" s="273"/>
    </row>
    <row r="73" spans="1:7" x14ac:dyDescent="0.2">
      <c r="A73" s="290" t="s">
        <v>326</v>
      </c>
      <c r="B73" s="291" t="s">
        <v>324</v>
      </c>
      <c r="C73" s="278">
        <v>500000</v>
      </c>
      <c r="D73" s="278"/>
      <c r="E73" s="278"/>
      <c r="F73" s="273"/>
    </row>
    <row r="74" spans="1:7" x14ac:dyDescent="0.2">
      <c r="A74" s="290" t="s">
        <v>378</v>
      </c>
      <c r="B74" s="279"/>
      <c r="C74" s="278">
        <v>20000</v>
      </c>
      <c r="D74" s="278"/>
      <c r="E74" s="278"/>
      <c r="F74" s="273"/>
    </row>
    <row r="75" spans="1:7" x14ac:dyDescent="0.2">
      <c r="A75" s="280"/>
      <c r="B75" s="279"/>
      <c r="C75" s="278"/>
      <c r="D75" s="278"/>
      <c r="E75" s="278"/>
      <c r="F75" s="273"/>
    </row>
    <row r="76" spans="1:7" x14ac:dyDescent="0.2">
      <c r="A76" s="280"/>
      <c r="B76" s="279"/>
      <c r="C76" s="278"/>
      <c r="D76" s="278"/>
      <c r="E76" s="278"/>
      <c r="F76" s="273"/>
    </row>
    <row r="77" spans="1:7" x14ac:dyDescent="0.2">
      <c r="A77" s="292"/>
      <c r="B77" s="293"/>
      <c r="C77" s="281"/>
      <c r="D77" s="281"/>
      <c r="E77" s="281"/>
      <c r="F77" s="265"/>
    </row>
    <row r="78" spans="1:7" x14ac:dyDescent="0.2">
      <c r="A78" s="280"/>
      <c r="B78" s="279"/>
      <c r="C78" s="278"/>
      <c r="D78" s="278"/>
      <c r="E78" s="278"/>
      <c r="F78" s="273"/>
    </row>
    <row r="79" spans="1:7" x14ac:dyDescent="0.2">
      <c r="A79" s="280"/>
      <c r="B79" s="279"/>
      <c r="C79" s="278"/>
      <c r="D79" s="278"/>
      <c r="E79" s="278"/>
      <c r="F79" s="273"/>
    </row>
    <row r="80" spans="1:7" x14ac:dyDescent="0.2">
      <c r="A80" s="273"/>
      <c r="B80" s="273"/>
      <c r="C80" s="273"/>
      <c r="D80" s="282"/>
      <c r="E80" s="273"/>
      <c r="F80" s="273"/>
    </row>
    <row r="81" spans="1:6" x14ac:dyDescent="0.2">
      <c r="A81" s="273" t="s">
        <v>284</v>
      </c>
      <c r="B81" s="283" t="s">
        <v>350</v>
      </c>
      <c r="C81" s="283"/>
      <c r="D81" s="114" t="s">
        <v>380</v>
      </c>
      <c r="E81" s="273"/>
      <c r="F81" s="273"/>
    </row>
    <row r="82" spans="1:6" x14ac:dyDescent="0.2">
      <c r="A82" s="273"/>
      <c r="B82" s="271"/>
      <c r="C82" s="271"/>
      <c r="D82" s="13"/>
      <c r="E82" s="273"/>
      <c r="F82" s="273"/>
    </row>
    <row r="83" spans="1:6" x14ac:dyDescent="0.2">
      <c r="A83" s="273" t="s">
        <v>354</v>
      </c>
      <c r="B83" s="283" t="s">
        <v>351</v>
      </c>
      <c r="C83" s="283"/>
      <c r="D83" s="114" t="s">
        <v>380</v>
      </c>
      <c r="E83" s="273"/>
      <c r="F83" s="273"/>
    </row>
    <row r="84" spans="1:6" x14ac:dyDescent="0.2">
      <c r="A84" s="273"/>
      <c r="B84" s="271"/>
      <c r="C84" s="271"/>
      <c r="D84" s="116"/>
      <c r="E84" s="273"/>
      <c r="F84" s="273"/>
    </row>
    <row r="85" spans="1:6" x14ac:dyDescent="0.2">
      <c r="A85" s="273" t="s">
        <v>283</v>
      </c>
      <c r="B85" s="284" t="s">
        <v>250</v>
      </c>
      <c r="C85" s="284"/>
      <c r="D85" s="114" t="s">
        <v>381</v>
      </c>
      <c r="E85" s="273"/>
      <c r="F85" s="273"/>
    </row>
    <row r="86" spans="1:6" x14ac:dyDescent="0.2">
      <c r="A86" s="273"/>
      <c r="B86" s="273"/>
      <c r="C86" s="273"/>
      <c r="D86" s="273"/>
      <c r="E86" s="273"/>
      <c r="F86" s="273"/>
    </row>
  </sheetData>
  <mergeCells count="52">
    <mergeCell ref="F59:G59"/>
    <mergeCell ref="C8:D8"/>
    <mergeCell ref="C9:D9"/>
    <mergeCell ref="C10:D10"/>
    <mergeCell ref="C11:D11"/>
    <mergeCell ref="C12:D12"/>
    <mergeCell ref="E19:F19"/>
    <mergeCell ref="A9:B9"/>
    <mergeCell ref="A22:B22"/>
    <mergeCell ref="A23:B23"/>
    <mergeCell ref="F57:G57"/>
    <mergeCell ref="A24:B24"/>
    <mergeCell ref="A21:B21"/>
    <mergeCell ref="A27:B27"/>
    <mergeCell ref="A10:B10"/>
    <mergeCell ref="A11:B11"/>
    <mergeCell ref="A12:B12"/>
    <mergeCell ref="A26:B26"/>
    <mergeCell ref="A25:B25"/>
    <mergeCell ref="A20:B20"/>
    <mergeCell ref="A5:F5"/>
    <mergeCell ref="A3:F3"/>
    <mergeCell ref="B29:C29"/>
    <mergeCell ref="B31:C31"/>
    <mergeCell ref="B33:C33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19:B19"/>
    <mergeCell ref="A8:B8"/>
    <mergeCell ref="F60:G60"/>
    <mergeCell ref="A70:F70"/>
    <mergeCell ref="A38:F38"/>
    <mergeCell ref="A40:F40"/>
    <mergeCell ref="A42:F42"/>
    <mergeCell ref="F44:G44"/>
    <mergeCell ref="F45:G45"/>
    <mergeCell ref="F46:G46"/>
    <mergeCell ref="F48:G48"/>
    <mergeCell ref="F49:G49"/>
    <mergeCell ref="F50:G50"/>
    <mergeCell ref="F51:G51"/>
    <mergeCell ref="F52:G52"/>
    <mergeCell ref="F53:G53"/>
    <mergeCell ref="F54:G54"/>
    <mergeCell ref="F56:G56"/>
  </mergeCells>
  <phoneticPr fontId="2" type="noConversion"/>
  <printOptions horizontalCentered="1" verticalCentered="1"/>
  <pageMargins left="0.39370078740157483" right="0.39370078740157483" top="0.19685039370078741" bottom="0.19685039370078741" header="0.51181102362204722" footer="0.51181102362204722"/>
  <pageSetup paperSize="9" scale="90" fitToHeight="2" orientation="landscape" r:id="rId1"/>
  <headerFooter alignWithMargins="0"/>
  <rowBreaks count="1" manualBreakCount="1">
    <brk id="3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6"/>
  <sheetViews>
    <sheetView zoomScaleNormal="100" workbookViewId="0">
      <selection activeCell="L7" sqref="L7"/>
    </sheetView>
  </sheetViews>
  <sheetFormatPr defaultColWidth="9.28515625" defaultRowHeight="12.75" x14ac:dyDescent="0.2"/>
  <cols>
    <col min="1" max="1" width="3.42578125" style="42" customWidth="1"/>
    <col min="2" max="2" width="9.28515625" style="42"/>
    <col min="3" max="3" width="11.28515625" style="42" customWidth="1"/>
    <col min="4" max="5" width="9.28515625" style="42"/>
    <col min="6" max="6" width="8.5703125" style="42" customWidth="1"/>
    <col min="7" max="7" width="19.28515625" style="42" customWidth="1"/>
    <col min="8" max="16384" width="9.28515625" style="42"/>
  </cols>
  <sheetData>
    <row r="1" spans="1:9" x14ac:dyDescent="0.2">
      <c r="A1" s="13" t="s">
        <v>0</v>
      </c>
      <c r="B1" s="13"/>
      <c r="C1" s="13"/>
      <c r="D1" s="13"/>
      <c r="E1" s="13"/>
      <c r="G1" s="66" t="s">
        <v>57</v>
      </c>
      <c r="I1" s="13"/>
    </row>
    <row r="2" spans="1:9" x14ac:dyDescent="0.2">
      <c r="A2" s="13" t="s">
        <v>119</v>
      </c>
      <c r="B2" s="13"/>
      <c r="C2" s="13"/>
      <c r="D2" s="13"/>
      <c r="E2" s="13"/>
      <c r="G2" s="66" t="s">
        <v>123</v>
      </c>
      <c r="H2" s="66">
        <f>'P1 - Přehled'!H2</f>
        <v>1471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36" t="s">
        <v>385</v>
      </c>
      <c r="B4" s="337"/>
      <c r="C4" s="337"/>
      <c r="D4" s="337"/>
      <c r="E4" s="337"/>
      <c r="F4" s="337"/>
      <c r="G4" s="337"/>
      <c r="H4" s="13"/>
      <c r="I4" s="13"/>
    </row>
    <row r="5" spans="1:9" x14ac:dyDescent="0.2">
      <c r="A5" s="13"/>
      <c r="B5" s="13"/>
      <c r="C5" s="339" t="s">
        <v>243</v>
      </c>
      <c r="D5" s="339"/>
      <c r="E5" s="339"/>
      <c r="F5" s="339"/>
      <c r="G5" s="339"/>
      <c r="H5" s="13"/>
      <c r="I5" s="13"/>
    </row>
    <row r="6" spans="1:9" x14ac:dyDescent="0.2">
      <c r="A6" s="294"/>
      <c r="B6" s="340"/>
      <c r="C6" s="340"/>
      <c r="D6" s="340"/>
      <c r="E6" s="340"/>
      <c r="F6" s="340"/>
      <c r="G6" s="340"/>
      <c r="H6" s="13"/>
      <c r="I6" s="13"/>
    </row>
    <row r="7" spans="1:9" ht="37.5" customHeight="1" x14ac:dyDescent="0.2">
      <c r="A7" s="296" t="str">
        <f>'P1 - Přehled'!A6:H6</f>
        <v>Dětský domov, Jablonné v Podještědí, Zámecká 1, příspěvková organizace</v>
      </c>
      <c r="B7" s="296"/>
      <c r="C7" s="296"/>
      <c r="D7" s="296"/>
      <c r="E7" s="296"/>
      <c r="F7" s="296"/>
      <c r="G7" s="296"/>
      <c r="H7" s="13"/>
      <c r="I7" s="13"/>
    </row>
    <row r="8" spans="1:9" x14ac:dyDescent="0.2">
      <c r="A8" s="294"/>
      <c r="B8" s="340"/>
      <c r="C8" s="340"/>
      <c r="D8" s="340"/>
      <c r="E8" s="340"/>
      <c r="F8" s="340"/>
      <c r="G8" s="340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232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110" t="s">
        <v>58</v>
      </c>
      <c r="B11" s="106" t="s">
        <v>62</v>
      </c>
      <c r="C11" s="107"/>
      <c r="D11" s="107"/>
      <c r="E11" s="107"/>
      <c r="F11" s="108"/>
      <c r="G11" s="79">
        <v>17395524</v>
      </c>
      <c r="H11" s="13"/>
      <c r="I11" s="13"/>
    </row>
    <row r="12" spans="1:9" x14ac:dyDescent="0.2">
      <c r="A12" s="111" t="s">
        <v>59</v>
      </c>
      <c r="B12" s="85" t="s">
        <v>64</v>
      </c>
      <c r="C12" s="109"/>
      <c r="D12" s="109"/>
      <c r="E12" s="109"/>
      <c r="F12" s="11"/>
      <c r="G12" s="80">
        <v>120000</v>
      </c>
      <c r="H12" s="13"/>
      <c r="I12" s="13"/>
    </row>
    <row r="13" spans="1:9" ht="13.5" thickBot="1" x14ac:dyDescent="0.25">
      <c r="A13" s="68" t="s">
        <v>60</v>
      </c>
      <c r="B13" s="69" t="s">
        <v>66</v>
      </c>
      <c r="C13" s="70"/>
      <c r="D13" s="70"/>
      <c r="E13" s="70" t="s">
        <v>241</v>
      </c>
      <c r="F13" s="105"/>
      <c r="G13" s="63">
        <f>SUM(G11:G12)</f>
        <v>17515524</v>
      </c>
      <c r="H13" s="13"/>
      <c r="I13" s="13"/>
    </row>
    <row r="14" spans="1:9" x14ac:dyDescent="0.2">
      <c r="A14" s="110" t="s">
        <v>61</v>
      </c>
      <c r="B14" s="106" t="s">
        <v>270</v>
      </c>
      <c r="C14" s="107"/>
      <c r="D14" s="107"/>
      <c r="E14" s="107"/>
      <c r="F14" s="108"/>
      <c r="G14" s="79">
        <v>5920247</v>
      </c>
      <c r="H14" s="13"/>
      <c r="I14" s="13"/>
    </row>
    <row r="15" spans="1:9" x14ac:dyDescent="0.2">
      <c r="A15" s="111" t="s">
        <v>63</v>
      </c>
      <c r="B15" s="85" t="s">
        <v>306</v>
      </c>
      <c r="C15" s="109"/>
      <c r="D15" s="109"/>
      <c r="E15" s="109"/>
      <c r="F15" s="11"/>
      <c r="G15" s="80">
        <v>173955</v>
      </c>
      <c r="H15" s="13"/>
      <c r="I15" s="13"/>
    </row>
    <row r="16" spans="1:9" x14ac:dyDescent="0.2">
      <c r="A16" s="111" t="s">
        <v>65</v>
      </c>
      <c r="B16" s="85" t="s">
        <v>68</v>
      </c>
      <c r="C16" s="109"/>
      <c r="D16" s="109"/>
      <c r="E16" s="109"/>
      <c r="F16" s="11"/>
      <c r="G16" s="80">
        <v>127595</v>
      </c>
      <c r="H16" s="13"/>
      <c r="I16" s="13"/>
    </row>
    <row r="17" spans="1:9" ht="13.5" thickBot="1" x14ac:dyDescent="0.25">
      <c r="A17" s="68" t="s">
        <v>67</v>
      </c>
      <c r="B17" s="69" t="s">
        <v>69</v>
      </c>
      <c r="C17" s="70"/>
      <c r="D17" s="70"/>
      <c r="E17" s="70" t="s">
        <v>242</v>
      </c>
      <c r="F17" s="105"/>
      <c r="G17" s="63">
        <f>+G13+G14+G15+G16</f>
        <v>23737321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290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110" t="s">
        <v>294</v>
      </c>
      <c r="B20" s="106" t="s">
        <v>291</v>
      </c>
      <c r="C20" s="107"/>
      <c r="D20" s="107"/>
      <c r="E20" s="107"/>
      <c r="F20" s="108"/>
      <c r="G20" s="121">
        <v>33.43</v>
      </c>
      <c r="H20" s="13"/>
      <c r="I20" s="13"/>
    </row>
    <row r="21" spans="1:9" ht="13.5" thickBot="1" x14ac:dyDescent="0.25">
      <c r="A21" s="122" t="s">
        <v>293</v>
      </c>
      <c r="B21" s="123" t="s">
        <v>292</v>
      </c>
      <c r="C21" s="124"/>
      <c r="D21" s="124"/>
      <c r="E21" s="124"/>
      <c r="F21" s="125"/>
      <c r="G21" s="126">
        <v>32.75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73" customFormat="1" x14ac:dyDescent="0.2">
      <c r="A25"/>
      <c r="B25" s="13" t="s">
        <v>282</v>
      </c>
      <c r="C25" s="13"/>
      <c r="D25" s="298" t="s">
        <v>355</v>
      </c>
      <c r="E25" s="298"/>
      <c r="F25" s="66"/>
      <c r="G25" s="114" t="s">
        <v>380</v>
      </c>
      <c r="H25" s="13"/>
      <c r="I25" s="13"/>
    </row>
    <row r="26" spans="1:9" s="73" customFormat="1" x14ac:dyDescent="0.2">
      <c r="A26"/>
      <c r="B26" s="13"/>
      <c r="C26" s="13"/>
      <c r="D26" s="13"/>
      <c r="E26" s="13"/>
      <c r="F26" s="66"/>
      <c r="G26" s="13"/>
      <c r="H26" s="13"/>
      <c r="I26" s="13"/>
    </row>
    <row r="27" spans="1:9" s="73" customFormat="1" x14ac:dyDescent="0.2">
      <c r="A27"/>
      <c r="B27" s="13" t="s">
        <v>322</v>
      </c>
      <c r="C27" s="13"/>
      <c r="D27" s="298" t="s">
        <v>351</v>
      </c>
      <c r="E27" s="298"/>
      <c r="F27" s="66"/>
      <c r="G27" s="114" t="s">
        <v>380</v>
      </c>
      <c r="H27" s="13"/>
      <c r="I27" s="13"/>
    </row>
    <row r="28" spans="1:9" s="73" customFormat="1" x14ac:dyDescent="0.2">
      <c r="A28"/>
      <c r="B28" s="13"/>
      <c r="C28" s="13"/>
      <c r="D28" s="13"/>
      <c r="E28" s="13"/>
      <c r="F28" s="66"/>
      <c r="G28" s="116"/>
      <c r="H28" s="13"/>
      <c r="I28" s="13"/>
    </row>
    <row r="29" spans="1:9" s="73" customFormat="1" x14ac:dyDescent="0.2">
      <c r="A29"/>
      <c r="B29" s="13" t="s">
        <v>286</v>
      </c>
      <c r="C29" s="13"/>
      <c r="D29" s="298" t="s">
        <v>250</v>
      </c>
      <c r="E29" s="298"/>
      <c r="F29" s="66"/>
      <c r="G29" s="114" t="s">
        <v>381</v>
      </c>
      <c r="H29" s="13"/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8"/>
      <c r="C32" s="338"/>
      <c r="D32" s="338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7:E27"/>
    <mergeCell ref="D29:E29"/>
    <mergeCell ref="B32:D32"/>
    <mergeCell ref="D25:E25"/>
    <mergeCell ref="C5:G5"/>
    <mergeCell ref="A8:G8"/>
    <mergeCell ref="A6:G6"/>
    <mergeCell ref="A7:G7"/>
  </mergeCells>
  <phoneticPr fontId="2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zoomScaleNormal="100" workbookViewId="0">
      <selection activeCell="M11" sqref="M11"/>
    </sheetView>
  </sheetViews>
  <sheetFormatPr defaultColWidth="9.28515625" defaultRowHeight="12.75" x14ac:dyDescent="0.2"/>
  <cols>
    <col min="1" max="1" width="3.5703125" style="65" customWidth="1"/>
    <col min="2" max="2" width="4.7109375" style="73" customWidth="1"/>
    <col min="3" max="3" width="2.28515625" style="73" customWidth="1"/>
    <col min="4" max="4" width="9" style="73" customWidth="1"/>
    <col min="5" max="5" width="44.42578125" style="73" customWidth="1"/>
    <col min="6" max="6" width="15.42578125" style="78" customWidth="1"/>
    <col min="7" max="8" width="15.42578125" style="73" customWidth="1"/>
    <col min="9" max="16384" width="9.28515625" style="73"/>
  </cols>
  <sheetData>
    <row r="1" spans="1:11" ht="12.75" customHeight="1" x14ac:dyDescent="0.2">
      <c r="A1" s="24"/>
      <c r="B1" s="294" t="s">
        <v>0</v>
      </c>
      <c r="C1" s="294"/>
      <c r="D1" s="294"/>
      <c r="E1" s="294"/>
      <c r="G1" s="66" t="s">
        <v>230</v>
      </c>
      <c r="H1" s="66"/>
      <c r="I1" s="24"/>
      <c r="J1" s="24"/>
      <c r="K1" s="24"/>
    </row>
    <row r="2" spans="1:11" ht="12.75" customHeight="1" x14ac:dyDescent="0.2">
      <c r="A2" s="24"/>
      <c r="B2" s="294" t="s">
        <v>119</v>
      </c>
      <c r="C2" s="294"/>
      <c r="D2" s="294"/>
      <c r="E2" s="294"/>
      <c r="G2" s="66" t="s">
        <v>123</v>
      </c>
      <c r="H2" s="66">
        <f>'P1 - Přehled'!H2</f>
        <v>1471</v>
      </c>
      <c r="I2" s="24"/>
      <c r="J2" s="24"/>
      <c r="K2" s="24"/>
    </row>
    <row r="3" spans="1:11" ht="12.75" customHeight="1" x14ac:dyDescent="0.2">
      <c r="A3" s="295" t="s">
        <v>231</v>
      </c>
      <c r="B3" s="295"/>
      <c r="C3" s="295"/>
      <c r="D3" s="295"/>
      <c r="E3" s="295"/>
      <c r="F3" s="295"/>
      <c r="G3" s="295"/>
      <c r="H3" s="295"/>
      <c r="I3" s="24"/>
      <c r="J3" s="24"/>
      <c r="K3" s="24"/>
    </row>
    <row r="4" spans="1:11" ht="12.75" customHeight="1" x14ac:dyDescent="0.2">
      <c r="A4" s="295" t="s">
        <v>386</v>
      </c>
      <c r="B4" s="295"/>
      <c r="C4" s="295"/>
      <c r="D4" s="295"/>
      <c r="E4" s="295"/>
      <c r="F4" s="295"/>
      <c r="G4" s="295"/>
      <c r="H4" s="295"/>
      <c r="I4" s="24"/>
      <c r="J4" s="24"/>
      <c r="K4" s="24"/>
    </row>
    <row r="5" spans="1:11" ht="5.25" customHeight="1" x14ac:dyDescent="0.2">
      <c r="A5" s="89"/>
      <c r="B5" s="89"/>
      <c r="C5" s="89"/>
      <c r="D5" s="89"/>
      <c r="E5" s="89"/>
      <c r="F5" s="89"/>
      <c r="G5" s="89"/>
      <c r="H5" s="89"/>
      <c r="I5" s="24"/>
      <c r="J5" s="24"/>
      <c r="K5" s="24"/>
    </row>
    <row r="6" spans="1:11" ht="33.75" customHeight="1" x14ac:dyDescent="0.2">
      <c r="A6" s="296" t="str">
        <f>'P1 - Přehled'!A6:H6</f>
        <v>Dětský domov, Jablonné v Podještědí, Zámecká 1, příspěvková organizace</v>
      </c>
      <c r="B6" s="296"/>
      <c r="C6" s="296"/>
      <c r="D6" s="296"/>
      <c r="E6" s="296"/>
      <c r="F6" s="296"/>
      <c r="G6" s="296"/>
      <c r="H6" s="296"/>
      <c r="I6" s="24"/>
      <c r="J6" s="24"/>
      <c r="K6" s="24"/>
    </row>
    <row r="7" spans="1:11" ht="12" customHeight="1" thickBot="1" x14ac:dyDescent="0.25">
      <c r="A7" s="90"/>
      <c r="B7" s="90"/>
      <c r="C7" s="90"/>
      <c r="D7" s="90"/>
      <c r="E7" s="90"/>
      <c r="F7" s="297" t="s">
        <v>117</v>
      </c>
      <c r="G7" s="341"/>
      <c r="H7" s="341"/>
      <c r="I7" s="24"/>
      <c r="J7" s="24"/>
      <c r="K7" s="24"/>
    </row>
    <row r="8" spans="1:11" ht="10.5" customHeight="1" thickBot="1" x14ac:dyDescent="0.25">
      <c r="A8" s="43" t="s">
        <v>2</v>
      </c>
      <c r="B8" s="342"/>
      <c r="C8" s="342"/>
      <c r="D8" s="342"/>
      <c r="E8" s="44" t="s">
        <v>3</v>
      </c>
      <c r="F8" s="84">
        <v>2025</v>
      </c>
      <c r="G8" s="91">
        <v>2026</v>
      </c>
      <c r="H8" s="81">
        <v>2027</v>
      </c>
      <c r="I8" s="24"/>
      <c r="J8" s="24"/>
      <c r="K8" s="24"/>
    </row>
    <row r="9" spans="1:11" ht="10.5" customHeight="1" x14ac:dyDescent="0.2">
      <c r="A9" s="103" t="s">
        <v>234</v>
      </c>
      <c r="B9" s="343" t="s">
        <v>4</v>
      </c>
      <c r="C9" s="344"/>
      <c r="D9" s="344"/>
      <c r="E9" s="344"/>
      <c r="F9" s="134">
        <f t="shared" ref="F9:G9" si="0">+F10+F18++F24+F30+F35+F43+F52+F57+F59</f>
        <v>33920325</v>
      </c>
      <c r="G9" s="134">
        <f t="shared" si="0"/>
        <v>33375716</v>
      </c>
      <c r="H9" s="134">
        <f>+H10+H18++H24+H30+H35+H43+H52+H57+H59</f>
        <v>33331819</v>
      </c>
      <c r="I9" s="24"/>
      <c r="J9" s="24"/>
      <c r="K9" s="24"/>
    </row>
    <row r="10" spans="1:11" ht="10.5" customHeight="1" x14ac:dyDescent="0.2">
      <c r="A10" s="92" t="s">
        <v>130</v>
      </c>
      <c r="B10" s="93">
        <v>50</v>
      </c>
      <c r="C10" s="53" t="s">
        <v>5</v>
      </c>
      <c r="D10" s="54"/>
      <c r="E10" s="54"/>
      <c r="F10" s="120">
        <f t="shared" ref="F10:G10" si="1">SUM(F11:F17)</f>
        <v>5710153</v>
      </c>
      <c r="G10" s="120">
        <f t="shared" si="1"/>
        <v>5547126</v>
      </c>
      <c r="H10" s="120">
        <f>SUM(H11:H17)</f>
        <v>5500229</v>
      </c>
      <c r="I10" s="24"/>
      <c r="J10" s="24"/>
      <c r="K10" s="24"/>
    </row>
    <row r="11" spans="1:11" ht="10.5" customHeight="1" x14ac:dyDescent="0.2">
      <c r="A11" s="92" t="s">
        <v>131</v>
      </c>
      <c r="B11" s="94"/>
      <c r="C11" s="17"/>
      <c r="D11" s="4">
        <v>501</v>
      </c>
      <c r="E11" s="58" t="s">
        <v>6</v>
      </c>
      <c r="F11" s="133">
        <v>3428229</v>
      </c>
      <c r="G11" s="133">
        <v>3296126</v>
      </c>
      <c r="H11" s="72">
        <v>3200229</v>
      </c>
      <c r="I11" s="24"/>
      <c r="J11" s="24"/>
      <c r="K11" s="24"/>
    </row>
    <row r="12" spans="1:11" ht="10.5" customHeight="1" x14ac:dyDescent="0.2">
      <c r="A12" s="92" t="s">
        <v>132</v>
      </c>
      <c r="B12" s="94"/>
      <c r="C12" s="17"/>
      <c r="D12" s="22">
        <v>502</v>
      </c>
      <c r="E12" s="5" t="s">
        <v>114</v>
      </c>
      <c r="F12" s="133">
        <v>2281924</v>
      </c>
      <c r="G12" s="133">
        <v>2251000</v>
      </c>
      <c r="H12" s="72">
        <v>2300000</v>
      </c>
      <c r="I12" s="24"/>
      <c r="J12" s="24"/>
      <c r="K12" s="24"/>
    </row>
    <row r="13" spans="1:11" ht="10.5" customHeight="1" x14ac:dyDescent="0.2">
      <c r="A13" s="92" t="s">
        <v>133</v>
      </c>
      <c r="B13" s="95"/>
      <c r="C13" s="7"/>
      <c r="D13" s="7">
        <v>503</v>
      </c>
      <c r="E13" s="85" t="s">
        <v>124</v>
      </c>
      <c r="F13" s="133">
        <f>'P1 - Přehled'!G14</f>
        <v>0</v>
      </c>
      <c r="G13" s="133">
        <f>'P1 - Přehled'!H14</f>
        <v>0</v>
      </c>
      <c r="H13" s="129">
        <v>0</v>
      </c>
      <c r="I13" s="24"/>
      <c r="J13" s="24"/>
      <c r="K13" s="24"/>
    </row>
    <row r="14" spans="1:11" ht="10.5" customHeight="1" x14ac:dyDescent="0.2">
      <c r="A14" s="92" t="s">
        <v>134</v>
      </c>
      <c r="B14" s="94"/>
      <c r="C14" s="29"/>
      <c r="D14" s="29">
        <v>504</v>
      </c>
      <c r="E14" s="28" t="s">
        <v>7</v>
      </c>
      <c r="F14" s="133">
        <f>'P1 - Přehled'!G15</f>
        <v>0</v>
      </c>
      <c r="G14" s="133">
        <f>'P1 - Přehled'!H15</f>
        <v>0</v>
      </c>
      <c r="H14" s="72">
        <v>0</v>
      </c>
      <c r="I14" s="24"/>
      <c r="J14" s="24"/>
      <c r="K14" s="24"/>
    </row>
    <row r="15" spans="1:11" ht="10.5" customHeight="1" x14ac:dyDescent="0.2">
      <c r="A15" s="92" t="s">
        <v>135</v>
      </c>
      <c r="B15" s="94"/>
      <c r="C15" s="29"/>
      <c r="D15" s="29">
        <v>506</v>
      </c>
      <c r="E15" s="28" t="s">
        <v>127</v>
      </c>
      <c r="F15" s="133">
        <f>'P1 - Přehled'!G16</f>
        <v>0</v>
      </c>
      <c r="G15" s="133">
        <f>'P1 - Přehled'!H16</f>
        <v>0</v>
      </c>
      <c r="H15" s="72">
        <v>0</v>
      </c>
      <c r="I15" s="24"/>
      <c r="J15" s="24"/>
      <c r="K15" s="24"/>
    </row>
    <row r="16" spans="1:11" ht="10.5" customHeight="1" x14ac:dyDescent="0.2">
      <c r="A16" s="92" t="s">
        <v>136</v>
      </c>
      <c r="B16" s="94"/>
      <c r="C16" s="29"/>
      <c r="D16" s="29">
        <v>507</v>
      </c>
      <c r="E16" s="28" t="s">
        <v>128</v>
      </c>
      <c r="F16" s="133">
        <f>'P1 - Přehled'!G17</f>
        <v>0</v>
      </c>
      <c r="G16" s="133">
        <f>'P1 - Přehled'!H17</f>
        <v>0</v>
      </c>
      <c r="H16" s="72">
        <v>0</v>
      </c>
      <c r="I16" s="24"/>
      <c r="J16" s="24"/>
      <c r="K16" s="24"/>
    </row>
    <row r="17" spans="1:11" ht="10.5" customHeight="1" x14ac:dyDescent="0.2">
      <c r="A17" s="92" t="s">
        <v>137</v>
      </c>
      <c r="B17" s="94"/>
      <c r="C17" s="29"/>
      <c r="D17" s="29">
        <v>508</v>
      </c>
      <c r="E17" s="28" t="s">
        <v>129</v>
      </c>
      <c r="F17" s="133">
        <f>'P1 - Přehled'!G18</f>
        <v>0</v>
      </c>
      <c r="G17" s="133">
        <f>'P1 - Přehled'!H18</f>
        <v>0</v>
      </c>
      <c r="H17" s="72">
        <v>0</v>
      </c>
      <c r="I17" s="24"/>
      <c r="J17" s="24"/>
      <c r="K17" s="24"/>
    </row>
    <row r="18" spans="1:11" ht="10.5" customHeight="1" x14ac:dyDescent="0.2">
      <c r="A18" s="92" t="s">
        <v>138</v>
      </c>
      <c r="B18" s="96">
        <v>51</v>
      </c>
      <c r="C18" s="34" t="s">
        <v>8</v>
      </c>
      <c r="D18" s="34"/>
      <c r="E18" s="36"/>
      <c r="F18" s="60">
        <f t="shared" ref="F18:G18" si="2">SUM(F19:F23)</f>
        <v>2498582</v>
      </c>
      <c r="G18" s="60">
        <f t="shared" si="2"/>
        <v>2272000</v>
      </c>
      <c r="H18" s="60">
        <f>SUM(H19:H23)</f>
        <v>2272000</v>
      </c>
      <c r="I18" s="24"/>
      <c r="J18" s="24"/>
      <c r="K18" s="24"/>
    </row>
    <row r="19" spans="1:11" ht="10.5" customHeight="1" x14ac:dyDescent="0.2">
      <c r="A19" s="92" t="s">
        <v>139</v>
      </c>
      <c r="B19" s="94"/>
      <c r="C19" s="7"/>
      <c r="D19" s="8">
        <v>511</v>
      </c>
      <c r="E19" s="127" t="s">
        <v>107</v>
      </c>
      <c r="F19" s="133">
        <v>676582</v>
      </c>
      <c r="G19" s="133">
        <v>550000</v>
      </c>
      <c r="H19" s="72">
        <v>550000</v>
      </c>
      <c r="I19" s="24"/>
      <c r="J19" s="24"/>
      <c r="K19" s="24"/>
    </row>
    <row r="20" spans="1:11" ht="10.5" customHeight="1" x14ac:dyDescent="0.2">
      <c r="A20" s="92" t="s">
        <v>140</v>
      </c>
      <c r="B20" s="94"/>
      <c r="C20" s="7"/>
      <c r="D20" s="10">
        <v>512</v>
      </c>
      <c r="E20" s="109" t="s">
        <v>9</v>
      </c>
      <c r="F20" s="133">
        <v>12000</v>
      </c>
      <c r="G20" s="133">
        <f>'P1 - Přehled'!H21</f>
        <v>12000</v>
      </c>
      <c r="H20" s="72">
        <v>12000</v>
      </c>
      <c r="I20" s="24"/>
      <c r="J20" s="24"/>
      <c r="K20" s="24"/>
    </row>
    <row r="21" spans="1:11" ht="10.5" customHeight="1" x14ac:dyDescent="0.2">
      <c r="A21" s="92" t="s">
        <v>141</v>
      </c>
      <c r="B21" s="97"/>
      <c r="C21" s="7"/>
      <c r="D21" s="7">
        <v>513</v>
      </c>
      <c r="E21" s="85" t="s">
        <v>10</v>
      </c>
      <c r="F21" s="133">
        <f>'P1 - Přehled'!G22</f>
        <v>10000</v>
      </c>
      <c r="G21" s="133">
        <f>'P1 - Přehled'!H22</f>
        <v>10000</v>
      </c>
      <c r="H21" s="72">
        <v>10000</v>
      </c>
      <c r="I21" s="24"/>
      <c r="J21" s="24"/>
      <c r="K21" s="24"/>
    </row>
    <row r="22" spans="1:11" ht="10.5" customHeight="1" x14ac:dyDescent="0.2">
      <c r="A22" s="92" t="s">
        <v>142</v>
      </c>
      <c r="B22" s="97"/>
      <c r="C22" s="7"/>
      <c r="D22" s="7">
        <v>516</v>
      </c>
      <c r="E22" s="85" t="s">
        <v>28</v>
      </c>
      <c r="F22" s="133">
        <f>'P1 - Přehled'!G23</f>
        <v>0</v>
      </c>
      <c r="G22" s="133">
        <f>'P1 - Přehled'!H23</f>
        <v>0</v>
      </c>
      <c r="H22" s="72">
        <v>0</v>
      </c>
      <c r="I22" s="24"/>
      <c r="J22" s="24"/>
      <c r="K22" s="24"/>
    </row>
    <row r="23" spans="1:11" ht="10.5" customHeight="1" x14ac:dyDescent="0.2">
      <c r="A23" s="92" t="s">
        <v>143</v>
      </c>
      <c r="B23" s="95"/>
      <c r="C23" s="7"/>
      <c r="D23" s="7">
        <v>518</v>
      </c>
      <c r="E23" s="85" t="s">
        <v>11</v>
      </c>
      <c r="F23" s="133">
        <v>1800000</v>
      </c>
      <c r="G23" s="133">
        <v>1700000</v>
      </c>
      <c r="H23" s="129">
        <v>1700000</v>
      </c>
      <c r="I23" s="24"/>
      <c r="J23" s="24"/>
      <c r="K23" s="24"/>
    </row>
    <row r="24" spans="1:11" ht="10.5" customHeight="1" x14ac:dyDescent="0.2">
      <c r="A24" s="92" t="s">
        <v>144</v>
      </c>
      <c r="B24" s="93">
        <v>52</v>
      </c>
      <c r="C24" s="35" t="s">
        <v>12</v>
      </c>
      <c r="D24" s="35"/>
      <c r="E24" s="53"/>
      <c r="F24" s="120">
        <f t="shared" ref="F24:G24" si="3">SUM(F25:F29)</f>
        <v>23792071</v>
      </c>
      <c r="G24" s="120">
        <f t="shared" si="3"/>
        <v>23792071</v>
      </c>
      <c r="H24" s="120">
        <f>SUM(H25:H29)</f>
        <v>23792071</v>
      </c>
      <c r="I24" s="24"/>
      <c r="J24" s="24"/>
      <c r="K24" s="24"/>
    </row>
    <row r="25" spans="1:11" ht="10.5" customHeight="1" x14ac:dyDescent="0.2">
      <c r="A25" s="92" t="s">
        <v>145</v>
      </c>
      <c r="B25" s="94"/>
      <c r="C25" s="17"/>
      <c r="D25" s="17">
        <v>521</v>
      </c>
      <c r="E25" s="5" t="s">
        <v>13</v>
      </c>
      <c r="F25" s="133">
        <v>17650524</v>
      </c>
      <c r="G25" s="133">
        <v>17650524</v>
      </c>
      <c r="H25" s="119">
        <v>17650524</v>
      </c>
      <c r="I25" s="24"/>
      <c r="J25" s="24"/>
      <c r="K25" s="24"/>
    </row>
    <row r="26" spans="1:11" ht="10.5" customHeight="1" x14ac:dyDescent="0.2">
      <c r="A26" s="92" t="s">
        <v>146</v>
      </c>
      <c r="B26" s="94"/>
      <c r="C26" s="17"/>
      <c r="D26" s="17">
        <v>524</v>
      </c>
      <c r="E26" s="5" t="s">
        <v>95</v>
      </c>
      <c r="F26" s="133">
        <v>5966247</v>
      </c>
      <c r="G26" s="133">
        <v>5966247</v>
      </c>
      <c r="H26" s="119">
        <v>5966247</v>
      </c>
      <c r="I26" s="24"/>
      <c r="J26" s="24"/>
      <c r="K26" s="24"/>
    </row>
    <row r="27" spans="1:11" ht="10.5" customHeight="1" x14ac:dyDescent="0.2">
      <c r="A27" s="92" t="s">
        <v>147</v>
      </c>
      <c r="B27" s="95"/>
      <c r="C27" s="7"/>
      <c r="D27" s="7">
        <v>525</v>
      </c>
      <c r="E27" s="85" t="s">
        <v>125</v>
      </c>
      <c r="F27" s="133">
        <f>'P1 - Přehled'!G28</f>
        <v>0</v>
      </c>
      <c r="G27" s="133">
        <f>'P1 - Přehled'!H28</f>
        <v>0</v>
      </c>
      <c r="H27" s="119">
        <v>0</v>
      </c>
      <c r="I27" s="24"/>
      <c r="J27" s="24"/>
      <c r="K27" s="24"/>
    </row>
    <row r="28" spans="1:11" ht="10.5" customHeight="1" x14ac:dyDescent="0.2">
      <c r="A28" s="92" t="s">
        <v>148</v>
      </c>
      <c r="B28" s="95"/>
      <c r="C28" s="7"/>
      <c r="D28" s="7">
        <v>527</v>
      </c>
      <c r="E28" s="85" t="s">
        <v>14</v>
      </c>
      <c r="F28" s="133">
        <v>175300</v>
      </c>
      <c r="G28" s="133">
        <v>175300</v>
      </c>
      <c r="H28" s="119">
        <v>175300</v>
      </c>
      <c r="I28" s="24"/>
      <c r="J28" s="24"/>
      <c r="K28" s="24"/>
    </row>
    <row r="29" spans="1:11" ht="10.5" customHeight="1" x14ac:dyDescent="0.2">
      <c r="A29" s="92" t="s">
        <v>149</v>
      </c>
      <c r="B29" s="95"/>
      <c r="C29" s="18"/>
      <c r="D29" s="19">
        <v>528</v>
      </c>
      <c r="E29" s="76" t="s">
        <v>94</v>
      </c>
      <c r="F29" s="133">
        <f>'P1 - Přehled'!G30</f>
        <v>0</v>
      </c>
      <c r="G29" s="133">
        <f>'P1 - Přehled'!H30</f>
        <v>0</v>
      </c>
      <c r="H29" s="119">
        <v>0</v>
      </c>
      <c r="I29" s="24"/>
      <c r="J29" s="24"/>
      <c r="K29" s="24"/>
    </row>
    <row r="30" spans="1:11" ht="10.5" customHeight="1" x14ac:dyDescent="0.2">
      <c r="A30" s="92" t="s">
        <v>150</v>
      </c>
      <c r="B30" s="96">
        <v>53</v>
      </c>
      <c r="C30" s="36" t="s">
        <v>15</v>
      </c>
      <c r="D30" s="37"/>
      <c r="E30" s="37"/>
      <c r="F30" s="132">
        <f>'P1 - Přehled'!G31</f>
        <v>0</v>
      </c>
      <c r="G30" s="132">
        <f>'P1 - Přehled'!H31</f>
        <v>0</v>
      </c>
      <c r="H30" s="60">
        <f>SUM(H31:H34)</f>
        <v>0</v>
      </c>
      <c r="I30" s="24"/>
      <c r="J30" s="24"/>
      <c r="K30" s="24"/>
    </row>
    <row r="31" spans="1:11" ht="10.5" customHeight="1" x14ac:dyDescent="0.2">
      <c r="A31" s="92" t="s">
        <v>151</v>
      </c>
      <c r="B31" s="94"/>
      <c r="C31" s="17"/>
      <c r="D31" s="4">
        <v>531</v>
      </c>
      <c r="E31" s="21" t="s">
        <v>16</v>
      </c>
      <c r="F31" s="133">
        <f>'P1 - Přehled'!G32</f>
        <v>0</v>
      </c>
      <c r="G31" s="133">
        <f>'P1 - Přehled'!H32</f>
        <v>0</v>
      </c>
      <c r="H31" s="72">
        <v>0</v>
      </c>
      <c r="I31" s="24"/>
      <c r="J31" s="24"/>
      <c r="K31" s="24"/>
    </row>
    <row r="32" spans="1:11" ht="10.5" customHeight="1" x14ac:dyDescent="0.2">
      <c r="A32" s="92" t="s">
        <v>152</v>
      </c>
      <c r="B32" s="94"/>
      <c r="C32" s="17"/>
      <c r="D32" s="3">
        <v>532</v>
      </c>
      <c r="E32" s="1" t="s">
        <v>17</v>
      </c>
      <c r="F32" s="133">
        <f>'P1 - Přehled'!G33</f>
        <v>0</v>
      </c>
      <c r="G32" s="133">
        <f>'P1 - Přehled'!H33</f>
        <v>0</v>
      </c>
      <c r="H32" s="72">
        <v>0</v>
      </c>
      <c r="I32" s="24"/>
      <c r="J32" s="24"/>
      <c r="K32" s="24"/>
    </row>
    <row r="33" spans="1:11" ht="10.5" customHeight="1" x14ac:dyDescent="0.2">
      <c r="A33" s="92" t="s">
        <v>153</v>
      </c>
      <c r="B33" s="94"/>
      <c r="C33" s="17"/>
      <c r="D33" s="22">
        <v>538</v>
      </c>
      <c r="E33" s="85" t="s">
        <v>126</v>
      </c>
      <c r="F33" s="133">
        <f>'P1 - Přehled'!G34</f>
        <v>0</v>
      </c>
      <c r="G33" s="133">
        <f>'P1 - Přehled'!H34</f>
        <v>0</v>
      </c>
      <c r="H33" s="72">
        <v>0</v>
      </c>
      <c r="I33" s="24"/>
      <c r="J33" s="24"/>
      <c r="K33" s="24"/>
    </row>
    <row r="34" spans="1:11" ht="10.5" customHeight="1" x14ac:dyDescent="0.2">
      <c r="A34" s="92" t="s">
        <v>154</v>
      </c>
      <c r="B34" s="94"/>
      <c r="C34" s="17"/>
      <c r="D34" s="22">
        <v>539</v>
      </c>
      <c r="E34" s="85" t="s">
        <v>212</v>
      </c>
      <c r="F34" s="133">
        <f>'P1 - Přehled'!G35</f>
        <v>0</v>
      </c>
      <c r="G34" s="133">
        <f>'P1 - Přehled'!H35</f>
        <v>0</v>
      </c>
      <c r="H34" s="72">
        <v>0</v>
      </c>
      <c r="I34" s="24"/>
      <c r="J34" s="24"/>
      <c r="K34" s="24"/>
    </row>
    <row r="35" spans="1:11" ht="10.5" customHeight="1" x14ac:dyDescent="0.2">
      <c r="A35" s="92" t="s">
        <v>155</v>
      </c>
      <c r="B35" s="98">
        <v>54</v>
      </c>
      <c r="C35" s="34" t="s">
        <v>18</v>
      </c>
      <c r="D35" s="34"/>
      <c r="E35" s="36"/>
      <c r="F35" s="60">
        <f t="shared" ref="F35:G35" si="4">SUM(F36:F42)</f>
        <v>675000</v>
      </c>
      <c r="G35" s="60">
        <f t="shared" si="4"/>
        <v>640000</v>
      </c>
      <c r="H35" s="60">
        <f>SUM(H36:H42)</f>
        <v>643000</v>
      </c>
      <c r="I35" s="24"/>
      <c r="J35" s="24"/>
      <c r="K35" s="24"/>
    </row>
    <row r="36" spans="1:11" ht="10.5" customHeight="1" x14ac:dyDescent="0.2">
      <c r="A36" s="92" t="s">
        <v>156</v>
      </c>
      <c r="B36" s="99"/>
      <c r="C36" s="17"/>
      <c r="D36" s="7">
        <v>541</v>
      </c>
      <c r="E36" s="85" t="s">
        <v>19</v>
      </c>
      <c r="F36" s="133">
        <f>'P1 - Přehled'!G37</f>
        <v>0</v>
      </c>
      <c r="G36" s="133">
        <f>'P1 - Přehled'!H37</f>
        <v>0</v>
      </c>
      <c r="H36" s="72">
        <v>0</v>
      </c>
      <c r="I36" s="24"/>
      <c r="J36" s="24"/>
      <c r="K36" s="24"/>
    </row>
    <row r="37" spans="1:11" ht="10.5" customHeight="1" x14ac:dyDescent="0.2">
      <c r="A37" s="92" t="s">
        <v>157</v>
      </c>
      <c r="B37" s="99"/>
      <c r="C37" s="17"/>
      <c r="D37" s="7">
        <v>542</v>
      </c>
      <c r="E37" s="85" t="s">
        <v>89</v>
      </c>
      <c r="F37" s="133">
        <f>'P1 - Přehled'!G38</f>
        <v>0</v>
      </c>
      <c r="G37" s="133">
        <f>'P1 - Přehled'!H38</f>
        <v>0</v>
      </c>
      <c r="H37" s="72">
        <v>0</v>
      </c>
      <c r="I37" s="24"/>
      <c r="J37" s="24"/>
      <c r="K37" s="24"/>
    </row>
    <row r="38" spans="1:11" ht="10.5" customHeight="1" x14ac:dyDescent="0.2">
      <c r="A38" s="92" t="s">
        <v>158</v>
      </c>
      <c r="B38" s="100"/>
      <c r="C38" s="7"/>
      <c r="D38" s="7">
        <v>543</v>
      </c>
      <c r="E38" s="85" t="s">
        <v>21</v>
      </c>
      <c r="F38" s="133">
        <f>'P1 - Přehled'!G39</f>
        <v>0</v>
      </c>
      <c r="G38" s="133">
        <f>'P1 - Přehled'!H39</f>
        <v>0</v>
      </c>
      <c r="H38" s="72">
        <v>0</v>
      </c>
      <c r="I38" s="24"/>
      <c r="J38" s="24"/>
      <c r="K38" s="24"/>
    </row>
    <row r="39" spans="1:11" s="67" customFormat="1" ht="10.5" customHeight="1" x14ac:dyDescent="0.2">
      <c r="A39" s="92" t="s">
        <v>159</v>
      </c>
      <c r="B39" s="100"/>
      <c r="C39" s="7"/>
      <c r="D39" s="7">
        <v>544</v>
      </c>
      <c r="E39" s="85" t="s">
        <v>23</v>
      </c>
      <c r="F39" s="133">
        <f>'P1 - Přehled'!G40</f>
        <v>0</v>
      </c>
      <c r="G39" s="133">
        <f>'P1 - Přehled'!H40</f>
        <v>0</v>
      </c>
      <c r="H39" s="129">
        <v>0</v>
      </c>
      <c r="I39" s="25"/>
      <c r="J39" s="25"/>
      <c r="K39" s="25"/>
    </row>
    <row r="40" spans="1:11" ht="10.5" customHeight="1" x14ac:dyDescent="0.2">
      <c r="A40" s="92" t="s">
        <v>160</v>
      </c>
      <c r="B40" s="100"/>
      <c r="C40" s="7"/>
      <c r="D40" s="7">
        <v>547</v>
      </c>
      <c r="E40" s="85" t="s">
        <v>22</v>
      </c>
      <c r="F40" s="133">
        <f>'P1 - Přehled'!G41</f>
        <v>0</v>
      </c>
      <c r="G40" s="133">
        <f>'P1 - Přehled'!H41</f>
        <v>0</v>
      </c>
      <c r="H40" s="72">
        <v>0</v>
      </c>
      <c r="I40" s="24"/>
      <c r="J40" s="24"/>
      <c r="K40" s="24"/>
    </row>
    <row r="41" spans="1:11" s="67" customFormat="1" ht="10.5" customHeight="1" x14ac:dyDescent="0.2">
      <c r="A41" s="92" t="s">
        <v>161</v>
      </c>
      <c r="B41" s="100"/>
      <c r="C41" s="77"/>
      <c r="D41" s="18">
        <v>548</v>
      </c>
      <c r="E41" s="86" t="s">
        <v>72</v>
      </c>
      <c r="F41" s="133">
        <f>'P1 - Přehled'!G42</f>
        <v>0</v>
      </c>
      <c r="G41" s="133">
        <f>'P1 - Přehled'!H42</f>
        <v>0</v>
      </c>
      <c r="H41" s="129">
        <v>0</v>
      </c>
      <c r="I41" s="25"/>
      <c r="J41" s="25"/>
      <c r="K41" s="25"/>
    </row>
    <row r="42" spans="1:11" s="67" customFormat="1" ht="10.5" customHeight="1" x14ac:dyDescent="0.2">
      <c r="A42" s="92" t="s">
        <v>162</v>
      </c>
      <c r="B42" s="100"/>
      <c r="C42" s="18"/>
      <c r="D42" s="18">
        <v>549</v>
      </c>
      <c r="E42" s="86" t="s">
        <v>211</v>
      </c>
      <c r="F42" s="133">
        <v>675000</v>
      </c>
      <c r="G42" s="133">
        <v>640000</v>
      </c>
      <c r="H42" s="129">
        <v>643000</v>
      </c>
      <c r="I42" s="25"/>
      <c r="J42" s="25"/>
      <c r="K42" s="25"/>
    </row>
    <row r="43" spans="1:11" ht="10.5" customHeight="1" x14ac:dyDescent="0.2">
      <c r="A43" s="92" t="s">
        <v>163</v>
      </c>
      <c r="B43" s="96">
        <v>55</v>
      </c>
      <c r="C43" s="34" t="s">
        <v>96</v>
      </c>
      <c r="D43" s="34"/>
      <c r="E43" s="36"/>
      <c r="F43" s="60">
        <f t="shared" ref="F43:G43" si="5">SUM(F44:F51)</f>
        <v>1244519</v>
      </c>
      <c r="G43" s="60">
        <f t="shared" si="5"/>
        <v>1124519</v>
      </c>
      <c r="H43" s="60">
        <f>SUM(H44:H51)</f>
        <v>1124519</v>
      </c>
      <c r="I43" s="24"/>
      <c r="J43" s="24"/>
      <c r="K43" s="24"/>
    </row>
    <row r="44" spans="1:11" ht="10.5" customHeight="1" x14ac:dyDescent="0.2">
      <c r="A44" s="92" t="s">
        <v>164</v>
      </c>
      <c r="B44" s="97"/>
      <c r="C44" s="7"/>
      <c r="D44" s="7">
        <v>551</v>
      </c>
      <c r="E44" s="85" t="s">
        <v>84</v>
      </c>
      <c r="F44" s="133">
        <v>924519</v>
      </c>
      <c r="G44" s="133">
        <v>924519</v>
      </c>
      <c r="H44" s="72">
        <v>924519</v>
      </c>
      <c r="I44" s="24"/>
      <c r="J44" s="24"/>
      <c r="K44" s="24"/>
    </row>
    <row r="45" spans="1:11" ht="10.5" customHeight="1" x14ac:dyDescent="0.2">
      <c r="A45" s="92" t="s">
        <v>165</v>
      </c>
      <c r="B45" s="100"/>
      <c r="C45" s="7"/>
      <c r="D45" s="7">
        <v>552</v>
      </c>
      <c r="E45" s="85" t="s">
        <v>213</v>
      </c>
      <c r="F45" s="133">
        <f>'P1 - Přehled'!G46</f>
        <v>0</v>
      </c>
      <c r="G45" s="133">
        <f>'P1 - Přehled'!H46</f>
        <v>0</v>
      </c>
      <c r="H45" s="129">
        <v>0</v>
      </c>
      <c r="I45" s="24"/>
      <c r="J45" s="24"/>
      <c r="K45" s="24"/>
    </row>
    <row r="46" spans="1:11" ht="10.5" customHeight="1" x14ac:dyDescent="0.2">
      <c r="A46" s="92" t="s">
        <v>166</v>
      </c>
      <c r="B46" s="99"/>
      <c r="C46" s="7"/>
      <c r="D46" s="7">
        <v>553</v>
      </c>
      <c r="E46" s="85" t="s">
        <v>214</v>
      </c>
      <c r="F46" s="133">
        <f>'P1 - Přehled'!G47</f>
        <v>0</v>
      </c>
      <c r="G46" s="133">
        <f>'P1 - Přehled'!H47</f>
        <v>0</v>
      </c>
      <c r="H46" s="129">
        <v>0</v>
      </c>
    </row>
    <row r="47" spans="1:11" s="67" customFormat="1" ht="10.5" customHeight="1" x14ac:dyDescent="0.2">
      <c r="A47" s="92" t="s">
        <v>167</v>
      </c>
      <c r="B47" s="100"/>
      <c r="C47" s="20"/>
      <c r="D47" s="7">
        <v>554</v>
      </c>
      <c r="E47" s="85" t="s">
        <v>73</v>
      </c>
      <c r="F47" s="133">
        <f>'P1 - Přehled'!G48</f>
        <v>0</v>
      </c>
      <c r="G47" s="133">
        <f>'P1 - Přehled'!H48</f>
        <v>0</v>
      </c>
      <c r="H47" s="129">
        <v>0</v>
      </c>
    </row>
    <row r="48" spans="1:11" ht="10.5" customHeight="1" x14ac:dyDescent="0.2">
      <c r="A48" s="92" t="s">
        <v>168</v>
      </c>
      <c r="B48" s="99"/>
      <c r="C48" s="7"/>
      <c r="D48" s="7">
        <v>555</v>
      </c>
      <c r="E48" s="85" t="s">
        <v>85</v>
      </c>
      <c r="F48" s="133">
        <f>'P1 - Přehled'!G49</f>
        <v>0</v>
      </c>
      <c r="G48" s="133">
        <f>'P1 - Přehled'!H49</f>
        <v>0</v>
      </c>
      <c r="H48" s="129">
        <v>0</v>
      </c>
    </row>
    <row r="49" spans="1:11" ht="10.5" customHeight="1" x14ac:dyDescent="0.2">
      <c r="A49" s="92" t="s">
        <v>169</v>
      </c>
      <c r="B49" s="99"/>
      <c r="C49" s="18"/>
      <c r="D49" s="18">
        <v>556</v>
      </c>
      <c r="E49" s="86" t="s">
        <v>86</v>
      </c>
      <c r="F49" s="133">
        <f>'P1 - Přehled'!G50</f>
        <v>0</v>
      </c>
      <c r="G49" s="133">
        <f>'P1 - Přehled'!H50</f>
        <v>0</v>
      </c>
      <c r="H49" s="129">
        <v>0</v>
      </c>
    </row>
    <row r="50" spans="1:11" s="67" customFormat="1" ht="10.5" customHeight="1" x14ac:dyDescent="0.2">
      <c r="A50" s="92" t="s">
        <v>170</v>
      </c>
      <c r="B50" s="100"/>
      <c r="C50" s="7"/>
      <c r="D50" s="7">
        <v>557</v>
      </c>
      <c r="E50" s="85" t="s">
        <v>215</v>
      </c>
      <c r="F50" s="133">
        <v>0</v>
      </c>
      <c r="G50" s="133">
        <f>'P1 - Přehled'!H51</f>
        <v>0</v>
      </c>
      <c r="H50" s="129">
        <v>0</v>
      </c>
    </row>
    <row r="51" spans="1:11" s="67" customFormat="1" ht="10.5" customHeight="1" x14ac:dyDescent="0.2">
      <c r="A51" s="92" t="s">
        <v>171</v>
      </c>
      <c r="B51" s="100"/>
      <c r="C51" s="7"/>
      <c r="D51" s="7">
        <v>558</v>
      </c>
      <c r="E51" s="85" t="s">
        <v>216</v>
      </c>
      <c r="F51" s="133">
        <v>320000</v>
      </c>
      <c r="G51" s="133">
        <v>200000</v>
      </c>
      <c r="H51" s="129">
        <v>200000</v>
      </c>
    </row>
    <row r="52" spans="1:11" ht="10.5" customHeight="1" x14ac:dyDescent="0.2">
      <c r="A52" s="92" t="s">
        <v>172</v>
      </c>
      <c r="B52" s="96">
        <v>56</v>
      </c>
      <c r="C52" s="34" t="s">
        <v>74</v>
      </c>
      <c r="D52" s="34"/>
      <c r="E52" s="36"/>
      <c r="F52" s="132">
        <f>'P1 - Přehled'!G53</f>
        <v>0</v>
      </c>
      <c r="G52" s="132">
        <f>'P1 - Přehled'!H53</f>
        <v>0</v>
      </c>
      <c r="H52" s="60">
        <f>SUM(H53:H56)</f>
        <v>0</v>
      </c>
      <c r="I52" s="24"/>
      <c r="J52" s="24"/>
      <c r="K52" s="24"/>
    </row>
    <row r="53" spans="1:11" s="67" customFormat="1" ht="10.5" customHeight="1" x14ac:dyDescent="0.2">
      <c r="A53" s="92" t="s">
        <v>173</v>
      </c>
      <c r="B53" s="100"/>
      <c r="C53" s="18"/>
      <c r="D53" s="19">
        <v>562</v>
      </c>
      <c r="E53" s="86" t="s">
        <v>20</v>
      </c>
      <c r="F53" s="133">
        <f>'P1 - Přehled'!G54</f>
        <v>0</v>
      </c>
      <c r="G53" s="133">
        <f>'P1 - Přehled'!H54</f>
        <v>0</v>
      </c>
      <c r="H53" s="129">
        <v>0</v>
      </c>
    </row>
    <row r="54" spans="1:11" s="67" customFormat="1" ht="10.5" customHeight="1" x14ac:dyDescent="0.2">
      <c r="A54" s="92" t="s">
        <v>174</v>
      </c>
      <c r="B54" s="100"/>
      <c r="C54" s="18"/>
      <c r="D54" s="19">
        <v>563</v>
      </c>
      <c r="E54" s="86" t="s">
        <v>71</v>
      </c>
      <c r="F54" s="133">
        <f>'P1 - Přehled'!G55</f>
        <v>0</v>
      </c>
      <c r="G54" s="133">
        <f>'P1 - Přehled'!H55</f>
        <v>0</v>
      </c>
      <c r="H54" s="129">
        <v>0</v>
      </c>
    </row>
    <row r="55" spans="1:11" s="67" customFormat="1" ht="10.5" customHeight="1" x14ac:dyDescent="0.2">
      <c r="A55" s="92" t="s">
        <v>175</v>
      </c>
      <c r="B55" s="100"/>
      <c r="C55" s="77"/>
      <c r="D55" s="19">
        <v>564</v>
      </c>
      <c r="E55" s="86" t="s">
        <v>75</v>
      </c>
      <c r="F55" s="133">
        <f>'P1 - Přehled'!G56</f>
        <v>0</v>
      </c>
      <c r="G55" s="133">
        <f>'P1 - Přehled'!H56</f>
        <v>0</v>
      </c>
      <c r="H55" s="129">
        <v>0</v>
      </c>
    </row>
    <row r="56" spans="1:11" s="67" customFormat="1" ht="10.5" customHeight="1" x14ac:dyDescent="0.2">
      <c r="A56" s="92" t="s">
        <v>176</v>
      </c>
      <c r="B56" s="100"/>
      <c r="C56" s="77"/>
      <c r="D56" s="19">
        <v>569</v>
      </c>
      <c r="E56" s="86" t="s">
        <v>76</v>
      </c>
      <c r="F56" s="133">
        <f>'P1 - Přehled'!G57</f>
        <v>0</v>
      </c>
      <c r="G56" s="133">
        <f>'P1 - Přehled'!H57</f>
        <v>0</v>
      </c>
      <c r="H56" s="129">
        <v>0</v>
      </c>
    </row>
    <row r="57" spans="1:11" ht="10.5" customHeight="1" x14ac:dyDescent="0.2">
      <c r="A57" s="92" t="s">
        <v>177</v>
      </c>
      <c r="B57" s="96">
        <v>57</v>
      </c>
      <c r="C57" s="34" t="s">
        <v>217</v>
      </c>
      <c r="D57" s="34"/>
      <c r="E57" s="36"/>
      <c r="F57" s="132">
        <f>'P1 - Přehled'!G58</f>
        <v>0</v>
      </c>
      <c r="G57" s="132">
        <f>'P1 - Přehled'!H58</f>
        <v>0</v>
      </c>
      <c r="H57" s="60">
        <f>SUM(H58:H58)</f>
        <v>0</v>
      </c>
      <c r="I57" s="24"/>
      <c r="J57" s="24"/>
      <c r="K57" s="24"/>
    </row>
    <row r="58" spans="1:11" ht="10.5" customHeight="1" x14ac:dyDescent="0.2">
      <c r="A58" s="92" t="s">
        <v>178</v>
      </c>
      <c r="B58" s="99"/>
      <c r="C58" s="77"/>
      <c r="D58" s="19">
        <v>572</v>
      </c>
      <c r="E58" s="86" t="s">
        <v>218</v>
      </c>
      <c r="F58" s="133">
        <f>'P1 - Přehled'!G59</f>
        <v>0</v>
      </c>
      <c r="G58" s="133">
        <f>'P1 - Přehled'!H59</f>
        <v>0</v>
      </c>
      <c r="H58" s="129">
        <v>0</v>
      </c>
    </row>
    <row r="59" spans="1:11" ht="10.5" customHeight="1" x14ac:dyDescent="0.2">
      <c r="A59" s="92" t="s">
        <v>179</v>
      </c>
      <c r="B59" s="96">
        <v>59</v>
      </c>
      <c r="C59" s="34" t="s">
        <v>24</v>
      </c>
      <c r="D59" s="36"/>
      <c r="E59" s="36"/>
      <c r="F59" s="133">
        <f>'P1 - Přehled'!G60</f>
        <v>0</v>
      </c>
      <c r="G59" s="133">
        <f>'P1 - Přehled'!H60</f>
        <v>0</v>
      </c>
      <c r="H59" s="60">
        <f>SUM(H60:H61)</f>
        <v>0</v>
      </c>
    </row>
    <row r="60" spans="1:11" ht="10.5" customHeight="1" x14ac:dyDescent="0.2">
      <c r="A60" s="92" t="s">
        <v>180</v>
      </c>
      <c r="B60" s="99"/>
      <c r="C60" s="7"/>
      <c r="D60" s="27">
        <v>591</v>
      </c>
      <c r="E60" s="5" t="s">
        <v>25</v>
      </c>
      <c r="F60" s="133">
        <f>'P1 - Přehled'!G61</f>
        <v>0</v>
      </c>
      <c r="G60" s="133">
        <f>'P1 - Přehled'!H61</f>
        <v>0</v>
      </c>
      <c r="H60" s="72">
        <v>0</v>
      </c>
    </row>
    <row r="61" spans="1:11" ht="10.5" customHeight="1" x14ac:dyDescent="0.2">
      <c r="A61" s="92" t="s">
        <v>181</v>
      </c>
      <c r="B61" s="112"/>
      <c r="C61" s="7"/>
      <c r="D61" s="27">
        <v>595</v>
      </c>
      <c r="E61" s="5" t="s">
        <v>26</v>
      </c>
      <c r="F61" s="133">
        <f>'P1 - Přehled'!G62</f>
        <v>0</v>
      </c>
      <c r="G61" s="133">
        <f>'P1 - Přehled'!H62</f>
        <v>0</v>
      </c>
      <c r="H61" s="72">
        <v>0</v>
      </c>
    </row>
    <row r="62" spans="1:11" ht="10.5" customHeight="1" x14ac:dyDescent="0.2">
      <c r="A62" s="103" t="s">
        <v>182</v>
      </c>
      <c r="B62" s="343" t="s">
        <v>27</v>
      </c>
      <c r="C62" s="344"/>
      <c r="D62" s="344"/>
      <c r="E62" s="344"/>
      <c r="F62" s="130">
        <f t="shared" ref="F62:G62" si="6">F63+F69+F79+F85</f>
        <v>33920325</v>
      </c>
      <c r="G62" s="130">
        <f t="shared" si="6"/>
        <v>33375716</v>
      </c>
      <c r="H62" s="130">
        <f>H63+H69+H79+H85</f>
        <v>33331819</v>
      </c>
    </row>
    <row r="63" spans="1:11" ht="10.5" customHeight="1" x14ac:dyDescent="0.2">
      <c r="A63" s="92" t="s">
        <v>183</v>
      </c>
      <c r="B63" s="96">
        <v>60</v>
      </c>
      <c r="C63" s="34" t="s">
        <v>98</v>
      </c>
      <c r="D63" s="34"/>
      <c r="E63" s="36"/>
      <c r="F63" s="60">
        <f t="shared" ref="F63:G63" si="7">SUM(F64:F68)</f>
        <v>225000</v>
      </c>
      <c r="G63" s="60">
        <f t="shared" si="7"/>
        <v>250000</v>
      </c>
      <c r="H63" s="60">
        <f>SUM(H64:H68)</f>
        <v>250000</v>
      </c>
    </row>
    <row r="64" spans="1:11" ht="10.5" customHeight="1" x14ac:dyDescent="0.2">
      <c r="A64" s="92" t="s">
        <v>184</v>
      </c>
      <c r="B64" s="99"/>
      <c r="C64" s="17"/>
      <c r="D64" s="7">
        <v>601</v>
      </c>
      <c r="E64" s="85" t="s">
        <v>87</v>
      </c>
      <c r="F64" s="133">
        <f>'P1 - Přehled'!G65</f>
        <v>0</v>
      </c>
      <c r="G64" s="133">
        <f>'P1 - Přehled'!H65</f>
        <v>0</v>
      </c>
      <c r="H64" s="72">
        <v>0</v>
      </c>
    </row>
    <row r="65" spans="1:8" ht="10.5" customHeight="1" x14ac:dyDescent="0.2">
      <c r="A65" s="92" t="s">
        <v>185</v>
      </c>
      <c r="B65" s="99"/>
      <c r="C65" s="17"/>
      <c r="D65" s="7">
        <v>602</v>
      </c>
      <c r="E65" s="85" t="s">
        <v>88</v>
      </c>
      <c r="F65" s="133">
        <v>225000</v>
      </c>
      <c r="G65" s="133">
        <v>250000</v>
      </c>
      <c r="H65" s="72">
        <v>250000</v>
      </c>
    </row>
    <row r="66" spans="1:8" s="67" customFormat="1" ht="10.5" customHeight="1" x14ac:dyDescent="0.2">
      <c r="A66" s="92" t="s">
        <v>186</v>
      </c>
      <c r="B66" s="100"/>
      <c r="C66" s="77"/>
      <c r="D66" s="18">
        <v>603</v>
      </c>
      <c r="E66" s="86" t="s">
        <v>77</v>
      </c>
      <c r="F66" s="133">
        <f>'P1 - Přehled'!G67</f>
        <v>0</v>
      </c>
      <c r="G66" s="133">
        <f>'P1 - Přehled'!H67</f>
        <v>0</v>
      </c>
      <c r="H66" s="129">
        <v>0</v>
      </c>
    </row>
    <row r="67" spans="1:8" s="67" customFormat="1" ht="10.5" customHeight="1" x14ac:dyDescent="0.2">
      <c r="A67" s="92" t="s">
        <v>187</v>
      </c>
      <c r="B67" s="100"/>
      <c r="C67" s="77"/>
      <c r="D67" s="18">
        <v>604</v>
      </c>
      <c r="E67" s="86" t="s">
        <v>97</v>
      </c>
      <c r="F67" s="133">
        <f>'P1 - Přehled'!G68</f>
        <v>0</v>
      </c>
      <c r="G67" s="133">
        <f>'P1 - Přehled'!H68</f>
        <v>0</v>
      </c>
      <c r="H67" s="129">
        <v>0</v>
      </c>
    </row>
    <row r="68" spans="1:8" ht="10.5" customHeight="1" x14ac:dyDescent="0.2">
      <c r="A68" s="92" t="s">
        <v>188</v>
      </c>
      <c r="B68" s="99"/>
      <c r="C68" s="29"/>
      <c r="D68" s="18">
        <v>609</v>
      </c>
      <c r="E68" s="86" t="s">
        <v>92</v>
      </c>
      <c r="F68" s="133">
        <f>'P1 - Přehled'!G69</f>
        <v>0</v>
      </c>
      <c r="G68" s="133">
        <f>'P1 - Přehled'!H69</f>
        <v>0</v>
      </c>
      <c r="H68" s="129">
        <v>0</v>
      </c>
    </row>
    <row r="69" spans="1:8" ht="10.5" customHeight="1" x14ac:dyDescent="0.2">
      <c r="A69" s="92" t="s">
        <v>189</v>
      </c>
      <c r="B69" s="96">
        <v>64</v>
      </c>
      <c r="C69" s="34" t="s">
        <v>116</v>
      </c>
      <c r="D69" s="34"/>
      <c r="E69" s="36"/>
      <c r="F69" s="60">
        <f t="shared" ref="F69:G69" si="8">SUM(F70:F78)</f>
        <v>1766128</v>
      </c>
      <c r="G69" s="60">
        <f t="shared" si="8"/>
        <v>1196519</v>
      </c>
      <c r="H69" s="60">
        <f>SUM(H70:H78)</f>
        <v>1152634</v>
      </c>
    </row>
    <row r="70" spans="1:8" ht="10.5" customHeight="1" x14ac:dyDescent="0.2">
      <c r="A70" s="92" t="s">
        <v>190</v>
      </c>
      <c r="B70" s="99"/>
      <c r="C70" s="17"/>
      <c r="D70" s="7">
        <v>641</v>
      </c>
      <c r="E70" s="85" t="s">
        <v>19</v>
      </c>
      <c r="F70" s="133">
        <f>'P1 - Přehled'!G71</f>
        <v>0</v>
      </c>
      <c r="G70" s="133">
        <f>'P1 - Přehled'!H71</f>
        <v>0</v>
      </c>
      <c r="H70" s="72">
        <v>0</v>
      </c>
    </row>
    <row r="71" spans="1:8" ht="10.5" customHeight="1" x14ac:dyDescent="0.2">
      <c r="A71" s="92" t="s">
        <v>191</v>
      </c>
      <c r="B71" s="99"/>
      <c r="C71" s="17"/>
      <c r="D71" s="7">
        <v>642</v>
      </c>
      <c r="E71" s="85" t="s">
        <v>89</v>
      </c>
      <c r="F71" s="133">
        <f>'P1 - Přehled'!G72</f>
        <v>0</v>
      </c>
      <c r="G71" s="133">
        <f>'P1 - Přehled'!H72</f>
        <v>0</v>
      </c>
      <c r="H71" s="72">
        <v>0</v>
      </c>
    </row>
    <row r="72" spans="1:8" ht="10.5" customHeight="1" x14ac:dyDescent="0.2">
      <c r="A72" s="92" t="s">
        <v>192</v>
      </c>
      <c r="B72" s="99"/>
      <c r="C72" s="17"/>
      <c r="D72" s="7">
        <v>643</v>
      </c>
      <c r="E72" s="85" t="s">
        <v>208</v>
      </c>
      <c r="F72" s="133">
        <f>'P1 - Přehled'!G73</f>
        <v>0</v>
      </c>
      <c r="G72" s="133">
        <f>'P1 - Přehled'!H73</f>
        <v>0</v>
      </c>
      <c r="H72" s="72">
        <v>0</v>
      </c>
    </row>
    <row r="73" spans="1:8" ht="10.5" customHeight="1" x14ac:dyDescent="0.2">
      <c r="A73" s="92" t="s">
        <v>193</v>
      </c>
      <c r="B73" s="99"/>
      <c r="C73" s="17"/>
      <c r="D73" s="27">
        <v>644</v>
      </c>
      <c r="E73" s="85" t="s">
        <v>93</v>
      </c>
      <c r="F73" s="133">
        <f>'P1 - Přehled'!G74</f>
        <v>0</v>
      </c>
      <c r="G73" s="133">
        <f>'P1 - Přehled'!H74</f>
        <v>0</v>
      </c>
      <c r="H73" s="129">
        <v>0</v>
      </c>
    </row>
    <row r="74" spans="1:8" ht="10.5" customHeight="1" x14ac:dyDescent="0.2">
      <c r="A74" s="92" t="s">
        <v>194</v>
      </c>
      <c r="B74" s="99"/>
      <c r="C74" s="17"/>
      <c r="D74" s="27">
        <v>645</v>
      </c>
      <c r="E74" s="85" t="s">
        <v>78</v>
      </c>
      <c r="F74" s="133">
        <f>'P1 - Přehled'!G75</f>
        <v>0</v>
      </c>
      <c r="G74" s="133">
        <f>'P1 - Přehled'!H75</f>
        <v>0</v>
      </c>
      <c r="H74" s="129">
        <v>0</v>
      </c>
    </row>
    <row r="75" spans="1:8" ht="10.5" customHeight="1" x14ac:dyDescent="0.2">
      <c r="A75" s="92" t="s">
        <v>195</v>
      </c>
      <c r="B75" s="99"/>
      <c r="C75" s="17"/>
      <c r="D75" s="27">
        <v>646</v>
      </c>
      <c r="E75" s="85" t="s">
        <v>115</v>
      </c>
      <c r="F75" s="133">
        <f>'P1 - Přehled'!G76</f>
        <v>0</v>
      </c>
      <c r="G75" s="133">
        <f>'P1 - Přehled'!H76</f>
        <v>0</v>
      </c>
      <c r="H75" s="129">
        <v>0</v>
      </c>
    </row>
    <row r="76" spans="1:8" ht="10.5" customHeight="1" x14ac:dyDescent="0.2">
      <c r="A76" s="92" t="s">
        <v>196</v>
      </c>
      <c r="B76" s="99"/>
      <c r="C76" s="17"/>
      <c r="D76" s="27">
        <v>647</v>
      </c>
      <c r="E76" s="85" t="s">
        <v>79</v>
      </c>
      <c r="F76" s="133">
        <f>'P1 - Přehled'!G77</f>
        <v>0</v>
      </c>
      <c r="G76" s="133">
        <f>'P1 - Přehled'!H77</f>
        <v>0</v>
      </c>
      <c r="H76" s="129">
        <v>0</v>
      </c>
    </row>
    <row r="77" spans="1:8" ht="10.5" customHeight="1" x14ac:dyDescent="0.2">
      <c r="A77" s="92" t="s">
        <v>197</v>
      </c>
      <c r="B77" s="99"/>
      <c r="C77" s="17"/>
      <c r="D77" s="27">
        <v>648</v>
      </c>
      <c r="E77" s="85" t="s">
        <v>90</v>
      </c>
      <c r="F77" s="133">
        <v>796128</v>
      </c>
      <c r="G77" s="133">
        <v>450000</v>
      </c>
      <c r="H77" s="72">
        <v>450000</v>
      </c>
    </row>
    <row r="78" spans="1:8" ht="10.5" customHeight="1" x14ac:dyDescent="0.2">
      <c r="A78" s="92" t="s">
        <v>198</v>
      </c>
      <c r="B78" s="99"/>
      <c r="C78" s="29"/>
      <c r="D78" s="19">
        <v>649</v>
      </c>
      <c r="E78" s="86" t="s">
        <v>91</v>
      </c>
      <c r="F78" s="133">
        <v>970000</v>
      </c>
      <c r="G78" s="133">
        <v>746519</v>
      </c>
      <c r="H78" s="72">
        <v>702634</v>
      </c>
    </row>
    <row r="79" spans="1:8" ht="10.5" customHeight="1" x14ac:dyDescent="0.2">
      <c r="A79" s="92" t="s">
        <v>199</v>
      </c>
      <c r="B79" s="96">
        <v>66</v>
      </c>
      <c r="C79" s="34" t="s">
        <v>80</v>
      </c>
      <c r="D79" s="34"/>
      <c r="E79" s="36"/>
      <c r="F79" s="60">
        <f t="shared" ref="F79:G79" si="9">SUM(F80:F84)</f>
        <v>12</v>
      </c>
      <c r="G79" s="60">
        <f t="shared" si="9"/>
        <v>12</v>
      </c>
      <c r="H79" s="60">
        <f>SUM(H80:H84)</f>
        <v>0</v>
      </c>
    </row>
    <row r="80" spans="1:8" ht="10.5" customHeight="1" x14ac:dyDescent="0.2">
      <c r="A80" s="92" t="s">
        <v>200</v>
      </c>
      <c r="B80" s="99"/>
      <c r="C80" s="29"/>
      <c r="D80" s="19">
        <v>662</v>
      </c>
      <c r="E80" s="86" t="s">
        <v>20</v>
      </c>
      <c r="F80" s="133">
        <v>12</v>
      </c>
      <c r="G80" s="133">
        <v>12</v>
      </c>
      <c r="H80" s="72">
        <v>0</v>
      </c>
    </row>
    <row r="81" spans="1:8" ht="10.5" customHeight="1" x14ac:dyDescent="0.2">
      <c r="A81" s="92" t="s">
        <v>201</v>
      </c>
      <c r="B81" s="99"/>
      <c r="C81" s="29"/>
      <c r="D81" s="19">
        <v>663</v>
      </c>
      <c r="E81" s="86" t="s">
        <v>81</v>
      </c>
      <c r="F81" s="133">
        <f>'P1 - Přehled'!G82</f>
        <v>0</v>
      </c>
      <c r="G81" s="133">
        <f>'P1 - Přehled'!H82</f>
        <v>0</v>
      </c>
      <c r="H81" s="72">
        <v>0</v>
      </c>
    </row>
    <row r="82" spans="1:8" ht="10.5" customHeight="1" x14ac:dyDescent="0.2">
      <c r="A82" s="92" t="s">
        <v>202</v>
      </c>
      <c r="B82" s="99"/>
      <c r="C82" s="29"/>
      <c r="D82" s="19">
        <v>664</v>
      </c>
      <c r="E82" s="86" t="s">
        <v>82</v>
      </c>
      <c r="F82" s="133">
        <f>'P1 - Přehled'!G83</f>
        <v>0</v>
      </c>
      <c r="G82" s="133">
        <f>'P1 - Přehled'!H83</f>
        <v>0</v>
      </c>
      <c r="H82" s="72">
        <v>0</v>
      </c>
    </row>
    <row r="83" spans="1:8" ht="10.5" customHeight="1" x14ac:dyDescent="0.2">
      <c r="A83" s="92" t="s">
        <v>203</v>
      </c>
      <c r="B83" s="99"/>
      <c r="C83" s="29"/>
      <c r="D83" s="19">
        <v>665</v>
      </c>
      <c r="E83" s="86" t="s">
        <v>209</v>
      </c>
      <c r="F83" s="133">
        <f>'P1 - Přehled'!G84</f>
        <v>0</v>
      </c>
      <c r="G83" s="133">
        <f>'P1 - Přehled'!H84</f>
        <v>0</v>
      </c>
      <c r="H83" s="72">
        <v>0</v>
      </c>
    </row>
    <row r="84" spans="1:8" ht="10.5" customHeight="1" x14ac:dyDescent="0.2">
      <c r="A84" s="92" t="s">
        <v>204</v>
      </c>
      <c r="B84" s="99"/>
      <c r="C84" s="29"/>
      <c r="D84" s="19">
        <v>669</v>
      </c>
      <c r="E84" s="86" t="s">
        <v>83</v>
      </c>
      <c r="F84" s="133">
        <f>'P1 - Přehled'!G85</f>
        <v>0</v>
      </c>
      <c r="G84" s="133">
        <f>'P1 - Přehled'!H85</f>
        <v>0</v>
      </c>
      <c r="H84" s="72">
        <v>0</v>
      </c>
    </row>
    <row r="85" spans="1:8" ht="10.5" customHeight="1" x14ac:dyDescent="0.2">
      <c r="A85" s="92" t="s">
        <v>205</v>
      </c>
      <c r="B85" s="96">
        <v>67</v>
      </c>
      <c r="C85" s="307" t="s">
        <v>210</v>
      </c>
      <c r="D85" s="308"/>
      <c r="E85" s="308"/>
      <c r="F85" s="60">
        <f t="shared" ref="F85:G85" si="10">SUM(F86:F86)</f>
        <v>31929185</v>
      </c>
      <c r="G85" s="60">
        <f t="shared" si="10"/>
        <v>31929185</v>
      </c>
      <c r="H85" s="60">
        <f>SUM(H86:H86)</f>
        <v>31929185</v>
      </c>
    </row>
    <row r="86" spans="1:8" ht="10.5" customHeight="1" x14ac:dyDescent="0.2">
      <c r="A86" s="92" t="s">
        <v>206</v>
      </c>
      <c r="B86" s="99"/>
      <c r="C86" s="29"/>
      <c r="D86" s="19">
        <v>672</v>
      </c>
      <c r="E86" s="86" t="s">
        <v>219</v>
      </c>
      <c r="F86" s="133">
        <v>31929185</v>
      </c>
      <c r="G86" s="133">
        <v>31929185</v>
      </c>
      <c r="H86" s="129">
        <v>31929185</v>
      </c>
    </row>
    <row r="87" spans="1:8" ht="10.5" customHeight="1" thickBot="1" x14ac:dyDescent="0.25">
      <c r="A87" s="104" t="s">
        <v>207</v>
      </c>
      <c r="B87" s="101" t="s">
        <v>223</v>
      </c>
      <c r="C87" s="32"/>
      <c r="D87" s="32"/>
      <c r="E87" s="128"/>
      <c r="F87" s="131">
        <f t="shared" ref="F87:G87" si="11">+F62-F9</f>
        <v>0</v>
      </c>
      <c r="G87" s="131">
        <f t="shared" si="11"/>
        <v>0</v>
      </c>
      <c r="H87" s="131">
        <f>+H62-H9</f>
        <v>0</v>
      </c>
    </row>
    <row r="88" spans="1:8" ht="9.75" customHeight="1" x14ac:dyDescent="0.2">
      <c r="A88" s="6"/>
      <c r="B88" s="64"/>
      <c r="C88" s="64"/>
      <c r="D88" s="64"/>
      <c r="E88" s="24"/>
      <c r="F88" s="40"/>
    </row>
    <row r="89" spans="1:8" ht="11.25" customHeight="1" x14ac:dyDescent="0.2"/>
    <row r="90" spans="1:8" s="13" customFormat="1" ht="14.25" customHeight="1" x14ac:dyDescent="0.2">
      <c r="A90" s="298" t="s">
        <v>282</v>
      </c>
      <c r="B90" s="298"/>
      <c r="C90" s="298"/>
      <c r="D90" s="298"/>
      <c r="E90" s="113" t="s">
        <v>350</v>
      </c>
      <c r="F90" s="114" t="s">
        <v>380</v>
      </c>
      <c r="G90" s="115"/>
      <c r="H90" s="71"/>
    </row>
    <row r="91" spans="1:8" s="13" customFormat="1" ht="11.25" x14ac:dyDescent="0.2"/>
    <row r="92" spans="1:8" s="13" customFormat="1" ht="11.25" x14ac:dyDescent="0.2">
      <c r="A92" s="298" t="s">
        <v>287</v>
      </c>
      <c r="B92" s="298"/>
      <c r="C92" s="298"/>
      <c r="D92" s="298"/>
      <c r="E92" s="113" t="s">
        <v>351</v>
      </c>
      <c r="F92" s="114" t="s">
        <v>380</v>
      </c>
      <c r="H92" s="71"/>
    </row>
    <row r="93" spans="1:8" s="13" customFormat="1" ht="11.25" x14ac:dyDescent="0.2">
      <c r="F93" s="116"/>
      <c r="H93" s="71"/>
    </row>
    <row r="94" spans="1:8" s="13" customFormat="1" ht="11.25" x14ac:dyDescent="0.2">
      <c r="A94" s="298" t="s">
        <v>283</v>
      </c>
      <c r="B94" s="298"/>
      <c r="C94" s="298"/>
      <c r="D94" s="298"/>
      <c r="E94" s="13" t="s">
        <v>250</v>
      </c>
      <c r="F94" s="114" t="s">
        <v>381</v>
      </c>
      <c r="G94" s="118"/>
      <c r="H94" s="71"/>
    </row>
    <row r="95" spans="1:8" x14ac:dyDescent="0.2">
      <c r="A95"/>
      <c r="B95"/>
      <c r="C95"/>
      <c r="D95"/>
      <c r="E95"/>
      <c r="F95" s="102"/>
      <c r="G95"/>
      <c r="H95"/>
    </row>
  </sheetData>
  <mergeCells count="13">
    <mergeCell ref="F7:H7"/>
    <mergeCell ref="A90:D90"/>
    <mergeCell ref="A92:D92"/>
    <mergeCell ref="A94:D94"/>
    <mergeCell ref="B8:D8"/>
    <mergeCell ref="B9:E9"/>
    <mergeCell ref="B62:E62"/>
    <mergeCell ref="C85:E85"/>
    <mergeCell ref="B1:E1"/>
    <mergeCell ref="B2:E2"/>
    <mergeCell ref="A3:H3"/>
    <mergeCell ref="A4:H4"/>
    <mergeCell ref="A6:H6"/>
  </mergeCells>
  <pageMargins left="0.7" right="0.7" top="0.75" bottom="0.75" header="0.3" footer="0.3"/>
  <pageSetup paperSize="9" scale="76" orientation="portrait" r:id="rId1"/>
  <rowBreaks count="1" manualBreakCount="1">
    <brk id="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Vlastik</cp:lastModifiedBy>
  <cp:lastPrinted>2025-11-21T08:00:48Z</cp:lastPrinted>
  <dcterms:created xsi:type="dcterms:W3CDTF">2003-02-27T11:28:02Z</dcterms:created>
  <dcterms:modified xsi:type="dcterms:W3CDTF">2026-03-27T09:40:02Z</dcterms:modified>
</cp:coreProperties>
</file>